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0730" windowHeight="11760"/>
  </bookViews>
  <sheets>
    <sheet name="1ère Course" sheetId="1" r:id="rId1"/>
    <sheet name="2ème Course" sheetId="2" r:id="rId2"/>
    <sheet name="3ème Course" sheetId="3" r:id="rId3"/>
    <sheet name="Pénalités" sheetId="5" r:id="rId4"/>
    <sheet name="Classement Final" sheetId="4" r:id="rId5"/>
  </sheets>
  <calcPr calcId="124519"/>
</workbook>
</file>

<file path=xl/calcChain.xml><?xml version="1.0" encoding="utf-8"?>
<calcChain xmlns="http://schemas.openxmlformats.org/spreadsheetml/2006/main">
  <c r="O6" i="1"/>
  <c r="L7" i="4"/>
  <c r="L8"/>
  <c r="L9"/>
  <c r="L10"/>
  <c r="L11"/>
  <c r="L12"/>
  <c r="L13"/>
  <c r="L14"/>
  <c r="L15"/>
  <c r="L16"/>
  <c r="L17"/>
  <c r="L18"/>
  <c r="L19"/>
  <c r="L20"/>
  <c r="L21"/>
  <c r="L6"/>
  <c r="I7"/>
  <c r="I8"/>
  <c r="I9"/>
  <c r="I10"/>
  <c r="I11"/>
  <c r="I12"/>
  <c r="I13"/>
  <c r="I14"/>
  <c r="I15"/>
  <c r="I16"/>
  <c r="I17"/>
  <c r="I18"/>
  <c r="I19"/>
  <c r="I20"/>
  <c r="I21"/>
  <c r="I6"/>
  <c r="P7" i="3"/>
  <c r="P8"/>
  <c r="Q8" s="1"/>
  <c r="P9"/>
  <c r="P10"/>
  <c r="P11"/>
  <c r="P12"/>
  <c r="Q12" s="1"/>
  <c r="P13"/>
  <c r="P14"/>
  <c r="P15"/>
  <c r="P16"/>
  <c r="Q16" s="1"/>
  <c r="P17"/>
  <c r="P18"/>
  <c r="P19"/>
  <c r="P20"/>
  <c r="Q20" s="1"/>
  <c r="P21"/>
  <c r="P6"/>
  <c r="P7" i="2"/>
  <c r="P8"/>
  <c r="P9"/>
  <c r="P10"/>
  <c r="P11"/>
  <c r="P12"/>
  <c r="P13"/>
  <c r="P14"/>
  <c r="P15"/>
  <c r="P16"/>
  <c r="P17"/>
  <c r="P18"/>
  <c r="P19"/>
  <c r="P20"/>
  <c r="P21"/>
  <c r="Q21" s="1"/>
  <c r="G21" i="4" s="1"/>
  <c r="P6" i="2"/>
  <c r="P7" i="1"/>
  <c r="P8"/>
  <c r="P9"/>
  <c r="P10"/>
  <c r="P11"/>
  <c r="P12"/>
  <c r="P13"/>
  <c r="P14"/>
  <c r="P15"/>
  <c r="P16"/>
  <c r="P17"/>
  <c r="P18"/>
  <c r="P19"/>
  <c r="P20"/>
  <c r="P21"/>
  <c r="P6"/>
  <c r="O21" i="3"/>
  <c r="J21"/>
  <c r="O20"/>
  <c r="J20"/>
  <c r="O19"/>
  <c r="Q19" s="1"/>
  <c r="J19"/>
  <c r="O18"/>
  <c r="J18"/>
  <c r="O17"/>
  <c r="J17"/>
  <c r="O16"/>
  <c r="J16"/>
  <c r="O15"/>
  <c r="J15"/>
  <c r="O14"/>
  <c r="J14"/>
  <c r="O13"/>
  <c r="G13"/>
  <c r="O12"/>
  <c r="G12"/>
  <c r="O11"/>
  <c r="G11"/>
  <c r="O10"/>
  <c r="G10"/>
  <c r="O9"/>
  <c r="G9"/>
  <c r="O8"/>
  <c r="G8"/>
  <c r="O7"/>
  <c r="G7"/>
  <c r="O6"/>
  <c r="G6"/>
  <c r="O21" i="2"/>
  <c r="J21"/>
  <c r="O20"/>
  <c r="J20"/>
  <c r="O19"/>
  <c r="J19"/>
  <c r="O18"/>
  <c r="J18"/>
  <c r="O17"/>
  <c r="J17"/>
  <c r="O16"/>
  <c r="J16"/>
  <c r="O15"/>
  <c r="J15"/>
  <c r="O14"/>
  <c r="J14"/>
  <c r="O13"/>
  <c r="G13"/>
  <c r="O12"/>
  <c r="G12"/>
  <c r="O11"/>
  <c r="G11"/>
  <c r="O10"/>
  <c r="G10"/>
  <c r="O9"/>
  <c r="G9"/>
  <c r="O8"/>
  <c r="G8"/>
  <c r="O7"/>
  <c r="Q7" s="1"/>
  <c r="G7"/>
  <c r="O6"/>
  <c r="G6"/>
  <c r="F6" i="4"/>
  <c r="F7"/>
  <c r="F8"/>
  <c r="F9"/>
  <c r="F10"/>
  <c r="F11"/>
  <c r="F12"/>
  <c r="F13"/>
  <c r="F14"/>
  <c r="F15"/>
  <c r="F16"/>
  <c r="F17"/>
  <c r="F18"/>
  <c r="F19"/>
  <c r="F20"/>
  <c r="F21"/>
  <c r="O21" i="1"/>
  <c r="O19"/>
  <c r="O17"/>
  <c r="O16"/>
  <c r="O15"/>
  <c r="O14"/>
  <c r="O18"/>
  <c r="O20"/>
  <c r="O13"/>
  <c r="O12"/>
  <c r="O11"/>
  <c r="O10"/>
  <c r="O9"/>
  <c r="Q9" s="1"/>
  <c r="D9" i="4" s="1"/>
  <c r="O8" i="1"/>
  <c r="O7"/>
  <c r="J21"/>
  <c r="J20"/>
  <c r="J19"/>
  <c r="J18"/>
  <c r="J17"/>
  <c r="J16"/>
  <c r="J15"/>
  <c r="J14"/>
  <c r="G13"/>
  <c r="G12"/>
  <c r="G11"/>
  <c r="G10"/>
  <c r="G9"/>
  <c r="G8"/>
  <c r="G7"/>
  <c r="G6"/>
  <c r="Q18" i="2" l="1"/>
  <c r="G18" i="4" s="1"/>
  <c r="Q14" i="2"/>
  <c r="Q10"/>
  <c r="Q16"/>
  <c r="Q12"/>
  <c r="G12" i="4" s="1"/>
  <c r="Q8" i="2"/>
  <c r="Q21" i="3"/>
  <c r="Q15"/>
  <c r="Q11"/>
  <c r="J11" i="4" s="1"/>
  <c r="Q7" i="3"/>
  <c r="Q18"/>
  <c r="Q17"/>
  <c r="Q14"/>
  <c r="J14" i="4" s="1"/>
  <c r="Q13" i="3"/>
  <c r="J13" i="4" s="1"/>
  <c r="Q10" i="3"/>
  <c r="Q9"/>
  <c r="J9" i="4" s="1"/>
  <c r="Q6" i="3"/>
  <c r="R6" s="1"/>
  <c r="Q20" i="2"/>
  <c r="G20" i="4" s="1"/>
  <c r="Q19" i="2"/>
  <c r="G19" i="4" s="1"/>
  <c r="Q17" i="2"/>
  <c r="G17" i="4" s="1"/>
  <c r="Q15" i="2"/>
  <c r="R15" s="1"/>
  <c r="Q13"/>
  <c r="G13" i="4" s="1"/>
  <c r="Q11" i="2"/>
  <c r="Q9"/>
  <c r="G9" i="4" s="1"/>
  <c r="Q6" i="2"/>
  <c r="R8" s="1"/>
  <c r="Q17" i="1"/>
  <c r="D17" i="4" s="1"/>
  <c r="Q16" i="1"/>
  <c r="D16" i="4" s="1"/>
  <c r="Q18" i="1"/>
  <c r="D18" i="4" s="1"/>
  <c r="Q10" i="1"/>
  <c r="D10" i="4" s="1"/>
  <c r="Q8" i="1"/>
  <c r="D8" i="4" s="1"/>
  <c r="Q12" i="1"/>
  <c r="D12" i="4" s="1"/>
  <c r="Q21" i="1"/>
  <c r="D21" i="4" s="1"/>
  <c r="Q13" i="1"/>
  <c r="D13" i="4" s="1"/>
  <c r="Q19" i="1"/>
  <c r="D19" i="4" s="1"/>
  <c r="Q15" i="1"/>
  <c r="D15" i="4" s="1"/>
  <c r="Q11" i="1"/>
  <c r="D11" i="4" s="1"/>
  <c r="Q7" i="1"/>
  <c r="D7" i="4" s="1"/>
  <c r="Q14" i="1"/>
  <c r="D14" i="4" s="1"/>
  <c r="M18"/>
  <c r="Q20" i="1"/>
  <c r="D20" i="4" s="1"/>
  <c r="J8"/>
  <c r="J12"/>
  <c r="J16"/>
  <c r="J20"/>
  <c r="J7"/>
  <c r="J15"/>
  <c r="J19"/>
  <c r="J21"/>
  <c r="J10"/>
  <c r="M8"/>
  <c r="G8"/>
  <c r="M12"/>
  <c r="M16"/>
  <c r="G16"/>
  <c r="M20"/>
  <c r="R6" i="2"/>
  <c r="R17"/>
  <c r="R21"/>
  <c r="G11" i="4"/>
  <c r="G7"/>
  <c r="R19" i="2"/>
  <c r="G14" i="4"/>
  <c r="G10"/>
  <c r="M10"/>
  <c r="M21"/>
  <c r="M17"/>
  <c r="M14"/>
  <c r="R14" i="2" l="1"/>
  <c r="R20"/>
  <c r="R10"/>
  <c r="G6" i="4"/>
  <c r="H6" s="1"/>
  <c r="G15"/>
  <c r="H15" s="1"/>
  <c r="R11" i="2"/>
  <c r="R17" i="3"/>
  <c r="R13"/>
  <c r="J17" i="4"/>
  <c r="K12" s="1"/>
  <c r="R19" i="3"/>
  <c r="J6" i="4"/>
  <c r="R12" i="3"/>
  <c r="R20"/>
  <c r="R8"/>
  <c r="R18"/>
  <c r="R14"/>
  <c r="R11"/>
  <c r="R21"/>
  <c r="R10"/>
  <c r="J18" i="4"/>
  <c r="K14" s="1"/>
  <c r="R9" i="3"/>
  <c r="R15"/>
  <c r="R7"/>
  <c r="R16"/>
  <c r="R9" i="2"/>
  <c r="R18"/>
  <c r="R16"/>
  <c r="R13"/>
  <c r="R7"/>
  <c r="R12"/>
  <c r="M7" i="4"/>
  <c r="M15"/>
  <c r="M19"/>
  <c r="M9"/>
  <c r="M11"/>
  <c r="M6"/>
  <c r="M13"/>
  <c r="K16"/>
  <c r="H13"/>
  <c r="H12"/>
  <c r="K10"/>
  <c r="H16"/>
  <c r="H14"/>
  <c r="H18"/>
  <c r="H9"/>
  <c r="Q6" i="1"/>
  <c r="R16" s="1"/>
  <c r="H7" i="4" l="1"/>
  <c r="H21"/>
  <c r="H17"/>
  <c r="H20"/>
  <c r="H11"/>
  <c r="H8"/>
  <c r="H19"/>
  <c r="H10"/>
  <c r="K21"/>
  <c r="K13"/>
  <c r="K20"/>
  <c r="K18"/>
  <c r="K9"/>
  <c r="K7"/>
  <c r="K6"/>
  <c r="K8"/>
  <c r="K11"/>
  <c r="K17"/>
  <c r="K15"/>
  <c r="K19"/>
  <c r="R6" i="1"/>
  <c r="R20"/>
  <c r="R19"/>
  <c r="N11" i="4"/>
  <c r="R8" i="1"/>
  <c r="N20" i="4"/>
  <c r="N12"/>
  <c r="N19"/>
  <c r="N16"/>
  <c r="N13"/>
  <c r="N10"/>
  <c r="N15"/>
  <c r="N14"/>
  <c r="N6"/>
  <c r="N8"/>
  <c r="N9"/>
  <c r="N21"/>
  <c r="N18"/>
  <c r="N7"/>
  <c r="N17"/>
  <c r="D6"/>
  <c r="E19" s="1"/>
  <c r="R10" i="1"/>
  <c r="R9"/>
  <c r="R14"/>
  <c r="R21"/>
  <c r="R18"/>
  <c r="R15"/>
  <c r="R13"/>
  <c r="R7"/>
  <c r="R11"/>
  <c r="R17"/>
  <c r="R12"/>
  <c r="E8" i="4" l="1"/>
  <c r="E17"/>
  <c r="E20"/>
  <c r="E9"/>
  <c r="E21"/>
  <c r="E18"/>
  <c r="E11"/>
  <c r="E12"/>
  <c r="E15"/>
  <c r="E13"/>
  <c r="E6"/>
  <c r="E14"/>
  <c r="E7"/>
  <c r="E10"/>
  <c r="E16"/>
</calcChain>
</file>

<file path=xl/sharedStrings.xml><?xml version="1.0" encoding="utf-8"?>
<sst xmlns="http://schemas.openxmlformats.org/spreadsheetml/2006/main" count="397" uniqueCount="69">
  <si>
    <t>PILOTES</t>
  </si>
  <si>
    <t>Piste</t>
  </si>
  <si>
    <t>Nb de Tours Série 1</t>
  </si>
  <si>
    <t>Classement Série 1</t>
  </si>
  <si>
    <t>Nb de Tours Série 2</t>
  </si>
  <si>
    <t>Classement Série 2</t>
  </si>
  <si>
    <t>Classement</t>
  </si>
  <si>
    <t>Points</t>
  </si>
  <si>
    <t>EQUIPES</t>
  </si>
  <si>
    <t>TEAM 2R</t>
  </si>
  <si>
    <t>BREIZHMOTOR</t>
  </si>
  <si>
    <t>COMETE RACING</t>
  </si>
  <si>
    <t>TEAM RSC</t>
  </si>
  <si>
    <t>AMG WARSTEINER</t>
  </si>
  <si>
    <t>SCALES CELTIC</t>
  </si>
  <si>
    <t>SANFRAIN</t>
  </si>
  <si>
    <t>SRC LE MANS</t>
  </si>
  <si>
    <t>RETZ ACTIF</t>
  </si>
  <si>
    <t>RAGNAR 13</t>
  </si>
  <si>
    <t>GABO SLOT RACING</t>
  </si>
  <si>
    <t>HK TEAM</t>
  </si>
  <si>
    <t>GULF 76</t>
  </si>
  <si>
    <t>FABOB</t>
  </si>
  <si>
    <t>FBY RACERS</t>
  </si>
  <si>
    <t>Yves Robin
Yann Raoul</t>
  </si>
  <si>
    <t>Laurent Ybert
Jean Christophe Lecoeur</t>
  </si>
  <si>
    <t>Yann Talhouas
Bruno Douailin</t>
  </si>
  <si>
    <t>Patrick Landry
Christophe Gigault</t>
  </si>
  <si>
    <t>Jean Yves Lecomte
Philippe Teffo</t>
  </si>
  <si>
    <t>Philippe Jean
Fred Cineau</t>
  </si>
  <si>
    <t>Steven Poignant
Christophe Massé</t>
  </si>
  <si>
    <t>Philippe Sevestre
Charles Giroire</t>
  </si>
  <si>
    <t xml:space="preserve">Christophe Laurent
Bryan Laurent       </t>
  </si>
  <si>
    <t>Jean François Gaborit
Clément Gaborit</t>
  </si>
  <si>
    <t>Ludo Begaud
Laurent Buquet</t>
  </si>
  <si>
    <t>Christophe Trannoy
Olivier Buffaut</t>
  </si>
  <si>
    <t>Fred Bertho
Yann Bertho</t>
  </si>
  <si>
    <t>1ère Course</t>
  </si>
  <si>
    <t>Classement de la 1ère Course</t>
  </si>
  <si>
    <t>CLUBS</t>
  </si>
  <si>
    <t>Rennes</t>
  </si>
  <si>
    <t>Criquebeuf en Caux</t>
  </si>
  <si>
    <t>Caudan</t>
  </si>
  <si>
    <t>La Plaine sur Mer</t>
  </si>
  <si>
    <t>La Mothe Achard</t>
  </si>
  <si>
    <t>Le Mans</t>
  </si>
  <si>
    <t>Rouen-Dry</t>
  </si>
  <si>
    <t>Nantes</t>
  </si>
  <si>
    <t>2ème Course</t>
  </si>
  <si>
    <t>Classement de la 2ème Course</t>
  </si>
  <si>
    <t>Nb de Tours 2ème Course</t>
  </si>
  <si>
    <t>Nb de Tours 3ème Course</t>
  </si>
  <si>
    <t>Classement de la 3ème Course</t>
  </si>
  <si>
    <t>3ème Course</t>
  </si>
  <si>
    <t>Nb de Tours 1ère Course</t>
  </si>
  <si>
    <t>Classement Final</t>
  </si>
  <si>
    <t xml:space="preserve">Benoit Deguillaume
Steven Diard     </t>
  </si>
  <si>
    <t>Pénalités</t>
  </si>
  <si>
    <t>GESTION COURSE Championnat de l'Ouest Caudan 30 Novembre 2019</t>
  </si>
  <si>
    <t>Pénalités 1ère Course</t>
  </si>
  <si>
    <t>Pénalités 2ème Course</t>
  </si>
  <si>
    <t>Pénalités 3ème Course</t>
  </si>
  <si>
    <t>Nb de Points Total</t>
  </si>
  <si>
    <t>Nb de Tours 1ère Course - Pénalités</t>
  </si>
  <si>
    <t>Nb de Tours 2ème Course - Pénalités</t>
  </si>
  <si>
    <t>Nb de Tours 3ème Course - Pénalités</t>
  </si>
  <si>
    <t>Classement par Equipe</t>
  </si>
  <si>
    <t>Classement par Club</t>
  </si>
  <si>
    <t>Ivan Bordujenko
Denis Tavenard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</si>
</sst>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b/>
      <sz val="16"/>
      <color indexed="8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 wrapText="1"/>
    </xf>
    <xf numFmtId="0" fontId="9" fillId="2" borderId="16" xfId="1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3" borderId="6" xfId="1" applyFont="1" applyFill="1" applyBorder="1" applyAlignment="1" applyProtection="1">
      <alignment horizontal="center" vertical="center"/>
    </xf>
    <xf numFmtId="0" fontId="13" fillId="3" borderId="6" xfId="1" applyFont="1" applyFill="1" applyBorder="1" applyAlignment="1">
      <alignment horizontal="center" vertical="center"/>
    </xf>
    <xf numFmtId="0" fontId="13" fillId="3" borderId="26" xfId="1" applyFont="1" applyFill="1" applyBorder="1" applyAlignment="1">
      <alignment horizontal="center" vertical="center"/>
    </xf>
    <xf numFmtId="0" fontId="13" fillId="3" borderId="7" xfId="1" applyFont="1" applyFill="1" applyBorder="1" applyAlignment="1">
      <alignment horizontal="center" vertical="center"/>
    </xf>
    <xf numFmtId="0" fontId="14" fillId="0" borderId="0" xfId="0" applyFont="1"/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3" borderId="4" xfId="1" applyFont="1" applyFill="1" applyBorder="1" applyAlignment="1" applyProtection="1">
      <alignment horizontal="center" vertical="center" wrapText="1"/>
    </xf>
    <xf numFmtId="0" fontId="13" fillId="3" borderId="4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9" xfId="1" applyFont="1" applyFill="1" applyBorder="1" applyAlignment="1">
      <alignment horizontal="center" vertical="center"/>
    </xf>
    <xf numFmtId="0" fontId="12" fillId="3" borderId="4" xfId="1" applyFont="1" applyFill="1" applyBorder="1" applyAlignment="1" applyProtection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3" borderId="11" xfId="1" applyFont="1" applyFill="1" applyBorder="1" applyAlignment="1" applyProtection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3" fillId="3" borderId="19" xfId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2" fillId="3" borderId="17" xfId="1" applyFont="1" applyFill="1" applyBorder="1" applyAlignment="1" applyProtection="1">
      <alignment horizontal="center" vertical="center"/>
    </xf>
    <xf numFmtId="0" fontId="13" fillId="3" borderId="17" xfId="1" applyFont="1" applyFill="1" applyBorder="1" applyAlignment="1">
      <alignment horizontal="center" vertical="center"/>
    </xf>
    <xf numFmtId="0" fontId="13" fillId="3" borderId="12" xfId="1" applyFont="1" applyFill="1" applyBorder="1" applyAlignment="1">
      <alignment horizontal="center" vertical="center"/>
    </xf>
    <xf numFmtId="0" fontId="6" fillId="2" borderId="0" xfId="1" applyFont="1" applyFill="1" applyBorder="1" applyAlignment="1"/>
    <xf numFmtId="0" fontId="11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9" fillId="2" borderId="14" xfId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3" fillId="3" borderId="36" xfId="1" applyFont="1" applyFill="1" applyBorder="1" applyAlignment="1">
      <alignment horizontal="center" vertical="center"/>
    </xf>
    <xf numFmtId="0" fontId="0" fillId="0" borderId="0" xfId="0" applyBorder="1" applyAlignment="1"/>
    <xf numFmtId="0" fontId="15" fillId="0" borderId="0" xfId="0" applyFont="1"/>
    <xf numFmtId="0" fontId="7" fillId="0" borderId="0" xfId="0" applyFont="1" applyBorder="1"/>
    <xf numFmtId="0" fontId="9" fillId="2" borderId="25" xfId="1" applyFont="1" applyFill="1" applyBorder="1" applyAlignment="1">
      <alignment horizontal="center" vertical="center"/>
    </xf>
    <xf numFmtId="0" fontId="9" fillId="2" borderId="23" xfId="1" applyFont="1" applyFill="1" applyBorder="1" applyAlignment="1">
      <alignment horizontal="center" vertical="center" wrapText="1"/>
    </xf>
    <xf numFmtId="0" fontId="9" fillId="2" borderId="27" xfId="1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left" vertical="center" wrapText="1"/>
    </xf>
    <xf numFmtId="0" fontId="13" fillId="3" borderId="5" xfId="1" applyFont="1" applyFill="1" applyBorder="1" applyAlignment="1">
      <alignment horizontal="center" vertical="center"/>
    </xf>
    <xf numFmtId="0" fontId="13" fillId="3" borderId="28" xfId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left" vertical="center" wrapText="1"/>
    </xf>
    <xf numFmtId="0" fontId="13" fillId="3" borderId="8" xfId="1" applyFont="1" applyFill="1" applyBorder="1" applyAlignment="1">
      <alignment horizontal="center" vertical="center"/>
    </xf>
    <xf numFmtId="0" fontId="13" fillId="3" borderId="29" xfId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13" fillId="3" borderId="10" xfId="1" applyFont="1" applyFill="1" applyBorder="1" applyAlignment="1">
      <alignment horizontal="center" vertical="center"/>
    </xf>
    <xf numFmtId="0" fontId="13" fillId="3" borderId="30" xfId="1" applyFont="1" applyFill="1" applyBorder="1" applyAlignment="1">
      <alignment horizontal="center" vertical="center"/>
    </xf>
    <xf numFmtId="0" fontId="9" fillId="4" borderId="23" xfId="1" applyFont="1" applyFill="1" applyBorder="1" applyAlignment="1">
      <alignment horizontal="center" vertical="center" wrapText="1"/>
    </xf>
    <xf numFmtId="0" fontId="9" fillId="6" borderId="23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/>
    <xf numFmtId="0" fontId="3" fillId="2" borderId="0" xfId="1" applyFont="1" applyFill="1" applyBorder="1" applyAlignment="1"/>
    <xf numFmtId="0" fontId="2" fillId="2" borderId="31" xfId="1" applyFont="1" applyFill="1" applyBorder="1" applyAlignment="1"/>
    <xf numFmtId="0" fontId="15" fillId="0" borderId="0" xfId="0" applyFont="1" applyBorder="1"/>
    <xf numFmtId="0" fontId="13" fillId="3" borderId="18" xfId="1" applyFont="1" applyFill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3" borderId="9" xfId="1" applyFont="1" applyFill="1" applyBorder="1" applyAlignment="1">
      <alignment horizontal="center" vertical="center" wrapText="1"/>
    </xf>
    <xf numFmtId="0" fontId="9" fillId="7" borderId="14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4" fillId="4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6" borderId="21" xfId="1" applyFont="1" applyFill="1" applyBorder="1" applyAlignment="1">
      <alignment horizontal="center" vertical="center" wrapText="1"/>
    </xf>
    <xf numFmtId="0" fontId="4" fillId="6" borderId="20" xfId="1" applyFont="1" applyFill="1" applyBorder="1" applyAlignment="1">
      <alignment horizontal="center" vertical="center" wrapText="1"/>
    </xf>
    <xf numFmtId="0" fontId="4" fillId="6" borderId="22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 wrapText="1"/>
    </xf>
    <xf numFmtId="0" fontId="4" fillId="6" borderId="2" xfId="1" applyFont="1" applyFill="1" applyBorder="1" applyAlignment="1">
      <alignment horizontal="center" vertical="center" wrapText="1"/>
    </xf>
    <xf numFmtId="0" fontId="4" fillId="6" borderId="3" xfId="1" applyFont="1" applyFill="1" applyBorder="1" applyAlignment="1">
      <alignment horizontal="center" vertical="center" wrapText="1"/>
    </xf>
    <xf numFmtId="0" fontId="2" fillId="2" borderId="31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16" fillId="8" borderId="1" xfId="1" applyFont="1" applyFill="1" applyBorder="1" applyAlignment="1">
      <alignment horizontal="center" vertical="center"/>
    </xf>
    <xf numFmtId="0" fontId="16" fillId="8" borderId="2" xfId="1" applyFont="1" applyFill="1" applyBorder="1" applyAlignment="1">
      <alignment horizontal="center" vertical="center"/>
    </xf>
    <xf numFmtId="0" fontId="16" fillId="8" borderId="3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4" fillId="7" borderId="1" xfId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0" fontId="4" fillId="7" borderId="3" xfId="1" applyFont="1" applyFill="1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817453</xdr:colOff>
      <xdr:row>21</xdr:row>
      <xdr:rowOff>87432</xdr:rowOff>
    </xdr:from>
    <xdr:to>
      <xdr:col>21</xdr:col>
      <xdr:colOff>638176</xdr:colOff>
      <xdr:row>27</xdr:row>
      <xdr:rowOff>57149</xdr:rowOff>
    </xdr:to>
    <xdr:grpSp>
      <xdr:nvGrpSpPr>
        <xdr:cNvPr id="4" name="Groupe 3"/>
        <xdr:cNvGrpSpPr/>
      </xdr:nvGrpSpPr>
      <xdr:grpSpPr>
        <a:xfrm>
          <a:off x="10875853" y="5888157"/>
          <a:ext cx="6192948" cy="1055567"/>
          <a:chOff x="1700893" y="9484179"/>
          <a:chExt cx="7176407" cy="2207079"/>
        </a:xfrm>
      </xdr:grpSpPr>
      <xdr:pic>
        <xdr:nvPicPr>
          <xdr:cNvPr id="1025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700893" y="9484179"/>
            <a:ext cx="7176407" cy="19812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1026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768929" y="11348358"/>
            <a:ext cx="5953125" cy="3429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4</xdr:col>
      <xdr:colOff>2</xdr:colOff>
      <xdr:row>21</xdr:row>
      <xdr:rowOff>54774</xdr:rowOff>
    </xdr:from>
    <xdr:to>
      <xdr:col>9</xdr:col>
      <xdr:colOff>19051</xdr:colOff>
      <xdr:row>23</xdr:row>
      <xdr:rowOff>47626</xdr:rowOff>
    </xdr:to>
    <xdr:sp macro="" textlink="">
      <xdr:nvSpPr>
        <xdr:cNvPr id="5" name="ZoneTexte 4"/>
        <xdr:cNvSpPr txBox="1"/>
      </xdr:nvSpPr>
      <xdr:spPr>
        <a:xfrm>
          <a:off x="3333752" y="5884074"/>
          <a:ext cx="3095624" cy="35480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9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Ne remplir</a:t>
          </a:r>
          <a:r>
            <a:rPr lang="fr-FR" sz="9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que les cellules des nombres de Tours, les classements se font automatiquement</a:t>
          </a:r>
          <a:endParaRPr lang="fr-FR" sz="9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2379</xdr:colOff>
      <xdr:row>21</xdr:row>
      <xdr:rowOff>59535</xdr:rowOff>
    </xdr:from>
    <xdr:to>
      <xdr:col>13</xdr:col>
      <xdr:colOff>714375</xdr:colOff>
      <xdr:row>24</xdr:row>
      <xdr:rowOff>76200</xdr:rowOff>
    </xdr:to>
    <xdr:sp macro="" textlink="">
      <xdr:nvSpPr>
        <xdr:cNvPr id="6" name="ZoneTexte 5"/>
        <xdr:cNvSpPr txBox="1"/>
      </xdr:nvSpPr>
      <xdr:spPr>
        <a:xfrm>
          <a:off x="9355929" y="5888835"/>
          <a:ext cx="1416846" cy="55959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Ne</a:t>
          </a:r>
          <a:r>
            <a:rPr lang="fr-FR" sz="10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rien r</a:t>
          </a:r>
          <a:r>
            <a:rPr lang="fr-FR" sz="10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emplir</a:t>
          </a:r>
          <a:r>
            <a:rPr lang="fr-FR" sz="10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hormis le nombres de Points</a:t>
          </a:r>
          <a:endParaRPr lang="fr-FR" sz="10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874600</xdr:colOff>
      <xdr:row>21</xdr:row>
      <xdr:rowOff>118384</xdr:rowOff>
    </xdr:from>
    <xdr:to>
      <xdr:col>21</xdr:col>
      <xdr:colOff>628650</xdr:colOff>
      <xdr:row>26</xdr:row>
      <xdr:rowOff>171450</xdr:rowOff>
    </xdr:to>
    <xdr:grpSp>
      <xdr:nvGrpSpPr>
        <xdr:cNvPr id="8" name="Groupe 7"/>
        <xdr:cNvGrpSpPr/>
      </xdr:nvGrpSpPr>
      <xdr:grpSpPr>
        <a:xfrm>
          <a:off x="10923475" y="5947684"/>
          <a:ext cx="6259625" cy="957941"/>
          <a:chOff x="1700893" y="9484179"/>
          <a:chExt cx="7176407" cy="2207079"/>
        </a:xfrm>
      </xdr:grpSpPr>
      <xdr:pic>
        <xdr:nvPicPr>
          <xdr:cNvPr id="9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700893" y="9484179"/>
            <a:ext cx="7176407" cy="19812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14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768929" y="11348358"/>
            <a:ext cx="5953125" cy="3429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4</xdr:col>
      <xdr:colOff>0</xdr:colOff>
      <xdr:row>21</xdr:row>
      <xdr:rowOff>95250</xdr:rowOff>
    </xdr:from>
    <xdr:to>
      <xdr:col>9</xdr:col>
      <xdr:colOff>19049</xdr:colOff>
      <xdr:row>23</xdr:row>
      <xdr:rowOff>88102</xdr:rowOff>
    </xdr:to>
    <xdr:sp macro="" textlink="">
      <xdr:nvSpPr>
        <xdr:cNvPr id="15" name="ZoneTexte 14"/>
        <xdr:cNvSpPr txBox="1"/>
      </xdr:nvSpPr>
      <xdr:spPr>
        <a:xfrm>
          <a:off x="3333750" y="6076950"/>
          <a:ext cx="3095624" cy="35480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9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Ne remplir</a:t>
          </a:r>
          <a:r>
            <a:rPr lang="fr-FR" sz="9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que les cellules des nombres de Tours, les classements se font automatiquement</a:t>
          </a:r>
          <a:endParaRPr lang="fr-FR" sz="9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11902</xdr:colOff>
      <xdr:row>21</xdr:row>
      <xdr:rowOff>80961</xdr:rowOff>
    </xdr:from>
    <xdr:to>
      <xdr:col>13</xdr:col>
      <xdr:colOff>819148</xdr:colOff>
      <xdr:row>24</xdr:row>
      <xdr:rowOff>57150</xdr:rowOff>
    </xdr:to>
    <xdr:sp macro="" textlink="">
      <xdr:nvSpPr>
        <xdr:cNvPr id="16" name="ZoneTexte 15"/>
        <xdr:cNvSpPr txBox="1"/>
      </xdr:nvSpPr>
      <xdr:spPr>
        <a:xfrm>
          <a:off x="9365452" y="5910261"/>
          <a:ext cx="1502571" cy="51911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Ne</a:t>
          </a:r>
          <a:r>
            <a:rPr lang="fr-FR" sz="10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rien r</a:t>
          </a:r>
          <a:r>
            <a:rPr lang="fr-FR" sz="10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emplir</a:t>
          </a:r>
          <a:r>
            <a:rPr lang="fr-FR" sz="10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hormis le nombres de Points</a:t>
          </a:r>
          <a:endParaRPr lang="fr-FR" sz="10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857251</xdr:colOff>
      <xdr:row>21</xdr:row>
      <xdr:rowOff>94573</xdr:rowOff>
    </xdr:from>
    <xdr:to>
      <xdr:col>21</xdr:col>
      <xdr:colOff>657225</xdr:colOff>
      <xdr:row>27</xdr:row>
      <xdr:rowOff>114301</xdr:rowOff>
    </xdr:to>
    <xdr:grpSp>
      <xdr:nvGrpSpPr>
        <xdr:cNvPr id="10" name="Groupe 9"/>
        <xdr:cNvGrpSpPr/>
      </xdr:nvGrpSpPr>
      <xdr:grpSpPr>
        <a:xfrm>
          <a:off x="10953751" y="5923873"/>
          <a:ext cx="6305549" cy="1105578"/>
          <a:chOff x="1700893" y="9484179"/>
          <a:chExt cx="7176407" cy="2207079"/>
        </a:xfrm>
      </xdr:grpSpPr>
      <xdr:pic>
        <xdr:nvPicPr>
          <xdr:cNvPr id="11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1700893" y="9484179"/>
            <a:ext cx="7176407" cy="19812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  <xdr:pic>
        <xdr:nvPicPr>
          <xdr:cNvPr id="12" name="Picture 2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768929" y="11348358"/>
            <a:ext cx="5953125" cy="342900"/>
          </a:xfrm>
          <a:prstGeom prst="rect">
            <a:avLst/>
          </a:prstGeom>
          <a:noFill/>
          <a:ln w="1">
            <a:noFill/>
            <a:miter lim="800000"/>
            <a:headEnd/>
            <a:tailEnd type="none" w="med" len="med"/>
          </a:ln>
          <a:effectLst/>
        </xdr:spPr>
      </xdr:pic>
    </xdr:grpSp>
    <xdr:clientData/>
  </xdr:twoCellAnchor>
  <xdr:twoCellAnchor>
    <xdr:from>
      <xdr:col>4</xdr:col>
      <xdr:colOff>9524</xdr:colOff>
      <xdr:row>21</xdr:row>
      <xdr:rowOff>42864</xdr:rowOff>
    </xdr:from>
    <xdr:to>
      <xdr:col>8</xdr:col>
      <xdr:colOff>571499</xdr:colOff>
      <xdr:row>23</xdr:row>
      <xdr:rowOff>35716</xdr:rowOff>
    </xdr:to>
    <xdr:sp macro="" textlink="">
      <xdr:nvSpPr>
        <xdr:cNvPr id="14" name="ZoneTexte 13"/>
        <xdr:cNvSpPr txBox="1"/>
      </xdr:nvSpPr>
      <xdr:spPr>
        <a:xfrm>
          <a:off x="3343274" y="5872164"/>
          <a:ext cx="2867025" cy="35480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9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Ne remplir</a:t>
          </a:r>
          <a:r>
            <a:rPr lang="fr-FR" sz="9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que les cellules des nombres de Tours, les classements se font automatiquement</a:t>
          </a:r>
          <a:endParaRPr lang="fr-FR" sz="9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9526</xdr:colOff>
      <xdr:row>21</xdr:row>
      <xdr:rowOff>38099</xdr:rowOff>
    </xdr:from>
    <xdr:to>
      <xdr:col>13</xdr:col>
      <xdr:colOff>809625</xdr:colOff>
      <xdr:row>23</xdr:row>
      <xdr:rowOff>180974</xdr:rowOff>
    </xdr:to>
    <xdr:sp macro="" textlink="">
      <xdr:nvSpPr>
        <xdr:cNvPr id="15" name="ZoneTexte 14"/>
        <xdr:cNvSpPr txBox="1"/>
      </xdr:nvSpPr>
      <xdr:spPr>
        <a:xfrm>
          <a:off x="9420226" y="5867399"/>
          <a:ext cx="1504949" cy="5048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10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Ne</a:t>
          </a:r>
          <a:r>
            <a:rPr lang="fr-FR" sz="10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rien r</a:t>
          </a:r>
          <a:r>
            <a:rPr lang="fr-FR" sz="10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emplir</a:t>
          </a:r>
          <a:r>
            <a:rPr lang="fr-FR" sz="10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hormis le nombres de Points</a:t>
          </a:r>
          <a:endParaRPr lang="fr-FR" sz="10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54770</xdr:rowOff>
    </xdr:from>
    <xdr:to>
      <xdr:col>2</xdr:col>
      <xdr:colOff>1057274</xdr:colOff>
      <xdr:row>23</xdr:row>
      <xdr:rowOff>19050</xdr:rowOff>
    </xdr:to>
    <xdr:sp macro="" textlink="">
      <xdr:nvSpPr>
        <xdr:cNvPr id="2" name="ZoneTexte 1"/>
        <xdr:cNvSpPr txBox="1"/>
      </xdr:nvSpPr>
      <xdr:spPr>
        <a:xfrm>
          <a:off x="762000" y="5664995"/>
          <a:ext cx="1743074" cy="32623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9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Remplir</a:t>
          </a:r>
          <a:r>
            <a:rPr lang="fr-FR" sz="9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les tours de pénalités</a:t>
          </a:r>
          <a:endParaRPr lang="fr-FR" sz="9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104775</xdr:colOff>
      <xdr:row>21</xdr:row>
      <xdr:rowOff>19050</xdr:rowOff>
    </xdr:from>
    <xdr:to>
      <xdr:col>7</xdr:col>
      <xdr:colOff>790575</xdr:colOff>
      <xdr:row>28</xdr:row>
      <xdr:rowOff>149383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9300" y="5676900"/>
          <a:ext cx="4895850" cy="139715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54768</xdr:colOff>
      <xdr:row>21</xdr:row>
      <xdr:rowOff>95252</xdr:rowOff>
    </xdr:from>
    <xdr:to>
      <xdr:col>8</xdr:col>
      <xdr:colOff>400050</xdr:colOff>
      <xdr:row>23</xdr:row>
      <xdr:rowOff>66676</xdr:rowOff>
    </xdr:to>
    <xdr:sp macro="" textlink="">
      <xdr:nvSpPr>
        <xdr:cNvPr id="5" name="ZoneTexte 4"/>
        <xdr:cNvSpPr txBox="1"/>
      </xdr:nvSpPr>
      <xdr:spPr>
        <a:xfrm>
          <a:off x="3264693" y="6086477"/>
          <a:ext cx="2707482" cy="333374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fr-FR" sz="90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Ne rien remplir, </a:t>
          </a:r>
          <a:r>
            <a:rPr lang="fr-FR" sz="900" b="1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tout se fait automatiquement </a:t>
          </a:r>
          <a:r>
            <a:rPr lang="fr-FR" sz="900" b="1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sauf les meilleures équipes par club</a:t>
          </a:r>
          <a:r>
            <a:rPr lang="fr-FR" sz="900" b="1" baseline="0">
              <a:solidFill>
                <a:srgbClr val="FF0000"/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endParaRPr lang="fr-FR" sz="900" b="1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21"/>
  <sheetViews>
    <sheetView tabSelected="1" topLeftCell="A2" workbookViewId="0">
      <selection activeCell="V12" sqref="V12"/>
    </sheetView>
  </sheetViews>
  <sheetFormatPr baseColWidth="10" defaultRowHeight="14.25"/>
  <cols>
    <col min="1" max="1" width="11.42578125" style="1"/>
    <col min="2" max="2" width="10.28515625" style="1" customWidth="1"/>
    <col min="3" max="3" width="16.42578125" style="1" bestFit="1" customWidth="1"/>
    <col min="4" max="4" width="21.28515625" style="1" bestFit="1" customWidth="1"/>
    <col min="5" max="5" width="5.42578125" style="2" bestFit="1" customWidth="1"/>
    <col min="6" max="6" width="11.85546875" style="1" bestFit="1" customWidth="1"/>
    <col min="7" max="7" width="11.5703125" style="1" customWidth="1"/>
    <col min="8" max="8" width="5.42578125" style="1" bestFit="1" customWidth="1"/>
    <col min="9" max="9" width="11.85546875" style="1" bestFit="1" customWidth="1"/>
    <col min="10" max="12" width="11.5703125" style="1" customWidth="1"/>
    <col min="13" max="13" width="10.5703125" style="1" customWidth="1"/>
    <col min="14" max="14" width="16.42578125" style="1" bestFit="1" customWidth="1"/>
    <col min="15" max="15" width="11.85546875" style="1" bestFit="1" customWidth="1"/>
    <col min="16" max="16" width="9.42578125" style="1" bestFit="1" customWidth="1"/>
    <col min="17" max="17" width="11.85546875" style="1" bestFit="1" customWidth="1"/>
    <col min="18" max="18" width="11.42578125" style="1" bestFit="1" customWidth="1"/>
    <col min="19" max="19" width="6.5703125" style="1" bestFit="1" customWidth="1"/>
    <col min="20" max="20" width="16.5703125" style="1" bestFit="1" customWidth="1"/>
    <col min="21" max="16384" width="11.42578125" style="1"/>
  </cols>
  <sheetData>
    <row r="1" spans="2:20" ht="9.75" customHeight="1" thickBot="1"/>
    <row r="2" spans="2:20" ht="18.75" thickBot="1">
      <c r="B2" s="90" t="s">
        <v>58</v>
      </c>
      <c r="C2" s="91"/>
      <c r="D2" s="91"/>
      <c r="E2" s="91"/>
      <c r="F2" s="91"/>
      <c r="G2" s="91"/>
      <c r="H2" s="91"/>
      <c r="I2" s="91"/>
      <c r="J2" s="92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2:20" ht="9.75" customHeight="1" thickBot="1">
      <c r="C3" s="75"/>
      <c r="D3" s="75"/>
      <c r="E3" s="75"/>
      <c r="F3" s="75"/>
      <c r="G3" s="75"/>
      <c r="H3" s="75"/>
      <c r="I3" s="75"/>
      <c r="J3" s="75"/>
      <c r="M3" s="75"/>
      <c r="N3" s="75"/>
      <c r="O3" s="75"/>
      <c r="P3" s="75"/>
      <c r="Q3" s="75"/>
      <c r="R3" s="75"/>
      <c r="S3" s="75"/>
      <c r="T3" s="75"/>
    </row>
    <row r="4" spans="2:20" s="4" customFormat="1" ht="18.75" customHeight="1" thickBot="1">
      <c r="B4" s="87" t="s">
        <v>37</v>
      </c>
      <c r="C4" s="88"/>
      <c r="D4" s="88"/>
      <c r="E4" s="88"/>
      <c r="F4" s="88"/>
      <c r="G4" s="88"/>
      <c r="H4" s="88"/>
      <c r="I4" s="88"/>
      <c r="J4" s="89"/>
      <c r="K4" s="1"/>
      <c r="L4" s="1"/>
      <c r="M4" s="87" t="s">
        <v>38</v>
      </c>
      <c r="N4" s="88"/>
      <c r="O4" s="88"/>
      <c r="P4" s="88"/>
      <c r="Q4" s="88"/>
      <c r="R4" s="88"/>
      <c r="S4" s="89"/>
    </row>
    <row r="5" spans="2:20" s="12" customFormat="1" ht="39" thickBot="1">
      <c r="B5" s="46" t="s">
        <v>39</v>
      </c>
      <c r="C5" s="51" t="s">
        <v>8</v>
      </c>
      <c r="D5" s="6" t="s">
        <v>0</v>
      </c>
      <c r="E5" s="7" t="s">
        <v>1</v>
      </c>
      <c r="F5" s="7" t="s">
        <v>2</v>
      </c>
      <c r="G5" s="7" t="s">
        <v>3</v>
      </c>
      <c r="H5" s="7" t="s">
        <v>1</v>
      </c>
      <c r="I5" s="7" t="s">
        <v>4</v>
      </c>
      <c r="J5" s="8" t="s">
        <v>5</v>
      </c>
      <c r="K5" s="1"/>
      <c r="L5" s="1"/>
      <c r="M5" s="5" t="s">
        <v>39</v>
      </c>
      <c r="N5" s="6" t="s">
        <v>8</v>
      </c>
      <c r="O5" s="7" t="s">
        <v>54</v>
      </c>
      <c r="P5" s="7" t="s">
        <v>57</v>
      </c>
      <c r="Q5" s="7" t="s">
        <v>63</v>
      </c>
      <c r="R5" s="7" t="s">
        <v>6</v>
      </c>
      <c r="S5" s="7" t="s">
        <v>7</v>
      </c>
    </row>
    <row r="6" spans="2:20" s="21" customFormat="1" ht="22.5">
      <c r="B6" s="47" t="s">
        <v>40</v>
      </c>
      <c r="C6" s="52" t="s">
        <v>9</v>
      </c>
      <c r="D6" s="15" t="s">
        <v>24</v>
      </c>
      <c r="E6" s="16">
        <v>1</v>
      </c>
      <c r="F6" s="17">
        <v>265.93</v>
      </c>
      <c r="G6" s="18">
        <f>RANK(F6,F6:F13,0)</f>
        <v>2</v>
      </c>
      <c r="H6" s="18"/>
      <c r="I6" s="18"/>
      <c r="J6" s="20"/>
      <c r="K6" s="1"/>
      <c r="L6" s="1"/>
      <c r="M6" s="13" t="s">
        <v>40</v>
      </c>
      <c r="N6" s="14" t="s">
        <v>9</v>
      </c>
      <c r="O6" s="27">
        <f t="shared" ref="O6:O13" si="0">F6</f>
        <v>265.93</v>
      </c>
      <c r="P6" s="18">
        <f>Pénalités!E6</f>
        <v>0</v>
      </c>
      <c r="Q6" s="18">
        <f>O6-P6</f>
        <v>265.93</v>
      </c>
      <c r="R6" s="18">
        <f>RANK(Q6,Q6:Q21,0)</f>
        <v>5</v>
      </c>
      <c r="S6" s="18">
        <v>19</v>
      </c>
    </row>
    <row r="7" spans="2:20" s="21" customFormat="1" ht="22.5">
      <c r="B7" s="48" t="s">
        <v>40</v>
      </c>
      <c r="C7" s="53" t="s">
        <v>11</v>
      </c>
      <c r="D7" s="24" t="s">
        <v>26</v>
      </c>
      <c r="E7" s="25">
        <v>2</v>
      </c>
      <c r="F7" s="26">
        <v>235.53</v>
      </c>
      <c r="G7" s="27">
        <f>RANK(F7,F6:F13,0)</f>
        <v>6</v>
      </c>
      <c r="H7" s="27"/>
      <c r="I7" s="27"/>
      <c r="J7" s="29"/>
      <c r="K7" s="1"/>
      <c r="L7" s="1"/>
      <c r="M7" s="22" t="s">
        <v>40</v>
      </c>
      <c r="N7" s="23" t="s">
        <v>11</v>
      </c>
      <c r="O7" s="27">
        <f t="shared" si="0"/>
        <v>235.53</v>
      </c>
      <c r="P7" s="27">
        <f>Pénalités!E7</f>
        <v>0</v>
      </c>
      <c r="Q7" s="27">
        <f t="shared" ref="Q7:Q21" si="1">O7-P7</f>
        <v>235.53</v>
      </c>
      <c r="R7" s="27">
        <f>RANK(Q7,Q6:Q21,0)</f>
        <v>11</v>
      </c>
      <c r="S7" s="27">
        <v>7</v>
      </c>
    </row>
    <row r="8" spans="2:20" s="21" customFormat="1" ht="22.5">
      <c r="B8" s="48" t="s">
        <v>41</v>
      </c>
      <c r="C8" s="53" t="s">
        <v>21</v>
      </c>
      <c r="D8" s="24" t="s">
        <v>34</v>
      </c>
      <c r="E8" s="25">
        <v>3</v>
      </c>
      <c r="F8" s="30">
        <v>245.7</v>
      </c>
      <c r="G8" s="27">
        <f>RANK(F8,F6:F13,0)</f>
        <v>4</v>
      </c>
      <c r="H8" s="27"/>
      <c r="I8" s="27"/>
      <c r="J8" s="29"/>
      <c r="K8" s="1"/>
      <c r="L8" s="1"/>
      <c r="M8" s="22" t="s">
        <v>41</v>
      </c>
      <c r="N8" s="23" t="s">
        <v>21</v>
      </c>
      <c r="O8" s="27">
        <f t="shared" si="0"/>
        <v>245.7</v>
      </c>
      <c r="P8" s="27">
        <f>Pénalités!E8</f>
        <v>0</v>
      </c>
      <c r="Q8" s="27">
        <f t="shared" si="1"/>
        <v>245.7</v>
      </c>
      <c r="R8" s="27">
        <f>RANK(Q8,Q6:Q21,0)</f>
        <v>9</v>
      </c>
      <c r="S8" s="27">
        <v>11</v>
      </c>
    </row>
    <row r="9" spans="2:20" s="21" customFormat="1" ht="22.5">
      <c r="B9" s="48" t="s">
        <v>42</v>
      </c>
      <c r="C9" s="53" t="s">
        <v>13</v>
      </c>
      <c r="D9" s="24" t="s">
        <v>27</v>
      </c>
      <c r="E9" s="25">
        <v>4</v>
      </c>
      <c r="F9" s="30">
        <v>273.69</v>
      </c>
      <c r="G9" s="27">
        <f>RANK(F9,F6:F13,0)</f>
        <v>1</v>
      </c>
      <c r="H9" s="27"/>
      <c r="I9" s="27"/>
      <c r="J9" s="29"/>
      <c r="K9" s="1"/>
      <c r="L9" s="1"/>
      <c r="M9" s="22" t="s">
        <v>42</v>
      </c>
      <c r="N9" s="23" t="s">
        <v>13</v>
      </c>
      <c r="O9" s="27">
        <f t="shared" si="0"/>
        <v>273.69</v>
      </c>
      <c r="P9" s="27">
        <f>Pénalités!E9</f>
        <v>0</v>
      </c>
      <c r="Q9" s="27">
        <f t="shared" si="1"/>
        <v>273.69</v>
      </c>
      <c r="R9" s="27">
        <f>RANK(Q9,Q6:Q21,0)</f>
        <v>2</v>
      </c>
      <c r="S9" s="27">
        <v>27</v>
      </c>
    </row>
    <row r="10" spans="2:20" s="21" customFormat="1" ht="22.5">
      <c r="B10" s="48" t="s">
        <v>42</v>
      </c>
      <c r="C10" s="53" t="s">
        <v>15</v>
      </c>
      <c r="D10" s="24" t="s">
        <v>29</v>
      </c>
      <c r="E10" s="25">
        <v>5</v>
      </c>
      <c r="F10" s="30">
        <v>246.1</v>
      </c>
      <c r="G10" s="27">
        <f>RANK(F10,F6:F13,0)</f>
        <v>3</v>
      </c>
      <c r="H10" s="27"/>
      <c r="I10" s="27"/>
      <c r="J10" s="29"/>
      <c r="K10" s="1"/>
      <c r="L10" s="1"/>
      <c r="M10" s="22" t="s">
        <v>42</v>
      </c>
      <c r="N10" s="23" t="s">
        <v>15</v>
      </c>
      <c r="O10" s="27">
        <f t="shared" si="0"/>
        <v>246.1</v>
      </c>
      <c r="P10" s="27">
        <f>Pénalités!E10</f>
        <v>0</v>
      </c>
      <c r="Q10" s="27">
        <f t="shared" si="1"/>
        <v>246.1</v>
      </c>
      <c r="R10" s="27">
        <f>RANK(Q10,Q6:Q21,0)</f>
        <v>8</v>
      </c>
      <c r="S10" s="27">
        <v>13</v>
      </c>
    </row>
    <row r="11" spans="2:20" s="21" customFormat="1" ht="22.5">
      <c r="B11" s="48" t="s">
        <v>43</v>
      </c>
      <c r="C11" s="53" t="s">
        <v>17</v>
      </c>
      <c r="D11" s="24" t="s">
        <v>31</v>
      </c>
      <c r="E11" s="25">
        <v>6</v>
      </c>
      <c r="F11" s="30">
        <v>236.61</v>
      </c>
      <c r="G11" s="27">
        <f>RANK(F11,F6:F13,0)</f>
        <v>5</v>
      </c>
      <c r="H11" s="27"/>
      <c r="I11" s="27"/>
      <c r="J11" s="29"/>
      <c r="K11" s="1"/>
      <c r="L11" s="1"/>
      <c r="M11" s="22" t="s">
        <v>43</v>
      </c>
      <c r="N11" s="23" t="s">
        <v>17</v>
      </c>
      <c r="O11" s="27">
        <f t="shared" si="0"/>
        <v>236.61</v>
      </c>
      <c r="P11" s="27">
        <f>Pénalités!E11</f>
        <v>0</v>
      </c>
      <c r="Q11" s="27">
        <f t="shared" si="1"/>
        <v>236.61</v>
      </c>
      <c r="R11" s="27">
        <f>RANK(Q11,Q6:Q21,0)</f>
        <v>10</v>
      </c>
      <c r="S11" s="27">
        <v>9</v>
      </c>
    </row>
    <row r="12" spans="2:20" s="21" customFormat="1" ht="22.5">
      <c r="B12" s="48" t="s">
        <v>44</v>
      </c>
      <c r="C12" s="53" t="s">
        <v>20</v>
      </c>
      <c r="D12" s="66" t="s">
        <v>68</v>
      </c>
      <c r="E12" s="25">
        <v>7</v>
      </c>
      <c r="F12" s="30">
        <v>228.51</v>
      </c>
      <c r="G12" s="27">
        <f>RANK(F12,F6:F13,0)</f>
        <v>7</v>
      </c>
      <c r="H12" s="27"/>
      <c r="I12" s="27"/>
      <c r="J12" s="29"/>
      <c r="K12" s="1"/>
      <c r="L12" s="1"/>
      <c r="M12" s="22" t="s">
        <v>44</v>
      </c>
      <c r="N12" s="23" t="s">
        <v>20</v>
      </c>
      <c r="O12" s="27">
        <f t="shared" si="0"/>
        <v>228.51</v>
      </c>
      <c r="P12" s="27">
        <f>Pénalités!E12</f>
        <v>0</v>
      </c>
      <c r="Q12" s="27">
        <f t="shared" si="1"/>
        <v>228.51</v>
      </c>
      <c r="R12" s="27">
        <f>RANK(Q12,Q6:Q21,0)</f>
        <v>13</v>
      </c>
      <c r="S12" s="27">
        <v>3</v>
      </c>
    </row>
    <row r="13" spans="2:20" s="21" customFormat="1" ht="23.25" thickBot="1">
      <c r="B13" s="49" t="s">
        <v>45</v>
      </c>
      <c r="C13" s="54" t="s">
        <v>16</v>
      </c>
      <c r="D13" s="33" t="s">
        <v>30</v>
      </c>
      <c r="E13" s="34">
        <v>8</v>
      </c>
      <c r="F13" s="35">
        <v>181.28</v>
      </c>
      <c r="G13" s="36">
        <f>RANK(F13,F6:F13,0)</f>
        <v>8</v>
      </c>
      <c r="H13" s="36"/>
      <c r="I13" s="36"/>
      <c r="J13" s="42"/>
      <c r="K13" s="1"/>
      <c r="L13" s="1"/>
      <c r="M13" s="22" t="s">
        <v>45</v>
      </c>
      <c r="N13" s="23" t="s">
        <v>16</v>
      </c>
      <c r="O13" s="27">
        <f t="shared" si="0"/>
        <v>181.28</v>
      </c>
      <c r="P13" s="27">
        <f>Pénalités!E13</f>
        <v>0</v>
      </c>
      <c r="Q13" s="27">
        <f t="shared" si="1"/>
        <v>181.28</v>
      </c>
      <c r="R13" s="27">
        <f>RANK(Q13,Q6:Q21,0)</f>
        <v>14</v>
      </c>
      <c r="S13" s="27">
        <v>2</v>
      </c>
    </row>
    <row r="14" spans="2:20" s="21" customFormat="1" ht="22.5">
      <c r="B14" s="50" t="s">
        <v>40</v>
      </c>
      <c r="C14" s="55" t="s">
        <v>10</v>
      </c>
      <c r="D14" s="38" t="s">
        <v>25</v>
      </c>
      <c r="E14" s="39"/>
      <c r="F14" s="40"/>
      <c r="G14" s="41"/>
      <c r="H14" s="41">
        <v>1</v>
      </c>
      <c r="I14" s="41">
        <v>259.42</v>
      </c>
      <c r="J14" s="56">
        <f>RANK(I14,I14:I21,0)</f>
        <v>4</v>
      </c>
      <c r="K14" s="1"/>
      <c r="L14" s="1"/>
      <c r="M14" s="22" t="s">
        <v>40</v>
      </c>
      <c r="N14" s="23" t="s">
        <v>10</v>
      </c>
      <c r="O14" s="27">
        <f t="shared" ref="O14:O21" si="2">I14</f>
        <v>259.42</v>
      </c>
      <c r="P14" s="27">
        <f>Pénalités!E14</f>
        <v>0</v>
      </c>
      <c r="Q14" s="27">
        <f t="shared" si="1"/>
        <v>259.42</v>
      </c>
      <c r="R14" s="27">
        <f>RANK(Q14,Q6:Q21,0)</f>
        <v>6</v>
      </c>
      <c r="S14" s="27">
        <v>17</v>
      </c>
    </row>
    <row r="15" spans="2:20" s="21" customFormat="1" ht="22.5">
      <c r="B15" s="48" t="s">
        <v>40</v>
      </c>
      <c r="C15" s="53" t="s">
        <v>12</v>
      </c>
      <c r="D15" s="24" t="s">
        <v>56</v>
      </c>
      <c r="E15" s="25"/>
      <c r="F15" s="26"/>
      <c r="G15" s="27"/>
      <c r="H15" s="27">
        <v>2</v>
      </c>
      <c r="I15" s="27">
        <v>255.36</v>
      </c>
      <c r="J15" s="29">
        <f>RANK(I15,I14:I21,0)</f>
        <v>5</v>
      </c>
      <c r="K15" s="1"/>
      <c r="L15" s="1"/>
      <c r="M15" s="22" t="s">
        <v>40</v>
      </c>
      <c r="N15" s="23" t="s">
        <v>12</v>
      </c>
      <c r="O15" s="27">
        <f t="shared" si="2"/>
        <v>255.36</v>
      </c>
      <c r="P15" s="27">
        <f>Pénalités!E15</f>
        <v>0</v>
      </c>
      <c r="Q15" s="27">
        <f t="shared" si="1"/>
        <v>255.36</v>
      </c>
      <c r="R15" s="27">
        <f>RANK(Q15,Q6:Q21,0)</f>
        <v>7</v>
      </c>
      <c r="S15" s="27">
        <v>15</v>
      </c>
    </row>
    <row r="16" spans="2:20" s="21" customFormat="1" ht="22.5">
      <c r="B16" s="48" t="s">
        <v>46</v>
      </c>
      <c r="C16" s="53" t="s">
        <v>22</v>
      </c>
      <c r="D16" s="24" t="s">
        <v>35</v>
      </c>
      <c r="E16" s="25"/>
      <c r="F16" s="30"/>
      <c r="G16" s="27"/>
      <c r="H16" s="27">
        <v>3</v>
      </c>
      <c r="I16" s="27">
        <v>271.70999999999998</v>
      </c>
      <c r="J16" s="29">
        <f>RANK(I16,I14:I21,0)</f>
        <v>3</v>
      </c>
      <c r="K16" s="1"/>
      <c r="L16" s="1"/>
      <c r="M16" s="22" t="s">
        <v>46</v>
      </c>
      <c r="N16" s="23" t="s">
        <v>22</v>
      </c>
      <c r="O16" s="27">
        <f t="shared" si="2"/>
        <v>271.70999999999998</v>
      </c>
      <c r="P16" s="27">
        <f>Pénalités!E16</f>
        <v>0</v>
      </c>
      <c r="Q16" s="27">
        <f t="shared" si="1"/>
        <v>271.70999999999998</v>
      </c>
      <c r="R16" s="27">
        <f>RANK(Q16,Q6:Q21,0)</f>
        <v>4</v>
      </c>
      <c r="S16" s="27">
        <v>21</v>
      </c>
    </row>
    <row r="17" spans="2:19" s="21" customFormat="1" ht="22.5">
      <c r="B17" s="48" t="s">
        <v>42</v>
      </c>
      <c r="C17" s="53" t="s">
        <v>14</v>
      </c>
      <c r="D17" s="24" t="s">
        <v>28</v>
      </c>
      <c r="E17" s="25"/>
      <c r="F17" s="30"/>
      <c r="G17" s="27"/>
      <c r="H17" s="27">
        <v>4</v>
      </c>
      <c r="I17" s="27">
        <v>279.88</v>
      </c>
      <c r="J17" s="29">
        <f>RANK(I17,I14:I21,0)</f>
        <v>1</v>
      </c>
      <c r="K17" s="1"/>
      <c r="L17" s="1"/>
      <c r="M17" s="22" t="s">
        <v>42</v>
      </c>
      <c r="N17" s="23" t="s">
        <v>14</v>
      </c>
      <c r="O17" s="27">
        <f t="shared" si="2"/>
        <v>279.88</v>
      </c>
      <c r="P17" s="27">
        <f>Pénalités!E17</f>
        <v>0</v>
      </c>
      <c r="Q17" s="27">
        <f t="shared" si="1"/>
        <v>279.88</v>
      </c>
      <c r="R17" s="27">
        <f>RANK(Q17,Q6:Q21,0)</f>
        <v>1</v>
      </c>
      <c r="S17" s="27">
        <v>30</v>
      </c>
    </row>
    <row r="18" spans="2:19" s="21" customFormat="1" ht="22.5">
      <c r="B18" s="48" t="s">
        <v>43</v>
      </c>
      <c r="C18" s="53" t="s">
        <v>18</v>
      </c>
      <c r="D18" s="24" t="s">
        <v>32</v>
      </c>
      <c r="E18" s="25"/>
      <c r="F18" s="30"/>
      <c r="G18" s="27"/>
      <c r="H18" s="27">
        <v>5</v>
      </c>
      <c r="I18" s="27">
        <v>234.94</v>
      </c>
      <c r="J18" s="29">
        <f>RANK(I18,I14:I21,0)</f>
        <v>6</v>
      </c>
      <c r="K18" s="1"/>
      <c r="L18" s="1"/>
      <c r="M18" s="22" t="s">
        <v>43</v>
      </c>
      <c r="N18" s="23" t="s">
        <v>18</v>
      </c>
      <c r="O18" s="27">
        <f t="shared" si="2"/>
        <v>234.94</v>
      </c>
      <c r="P18" s="27">
        <f>Pénalités!E18</f>
        <v>0</v>
      </c>
      <c r="Q18" s="27">
        <f t="shared" si="1"/>
        <v>234.94</v>
      </c>
      <c r="R18" s="27">
        <f>RANK(Q18,Q6:Q21,0)</f>
        <v>12</v>
      </c>
      <c r="S18" s="27">
        <v>5</v>
      </c>
    </row>
    <row r="19" spans="2:19" s="21" customFormat="1" ht="22.5">
      <c r="B19" s="48" t="s">
        <v>44</v>
      </c>
      <c r="C19" s="53" t="s">
        <v>19</v>
      </c>
      <c r="D19" s="24" t="s">
        <v>33</v>
      </c>
      <c r="E19" s="25"/>
      <c r="F19" s="30"/>
      <c r="G19" s="27"/>
      <c r="H19" s="27">
        <v>6</v>
      </c>
      <c r="I19" s="27">
        <v>161.83000000000001</v>
      </c>
      <c r="J19" s="29">
        <f>RANK(I19,I14:I21,0)</f>
        <v>7</v>
      </c>
      <c r="K19" s="1"/>
      <c r="L19" s="1"/>
      <c r="M19" s="22" t="s">
        <v>44</v>
      </c>
      <c r="N19" s="23" t="s">
        <v>19</v>
      </c>
      <c r="O19" s="27">
        <f t="shared" si="2"/>
        <v>161.83000000000001</v>
      </c>
      <c r="P19" s="27">
        <f>Pénalités!E19</f>
        <v>0</v>
      </c>
      <c r="Q19" s="27">
        <f t="shared" si="1"/>
        <v>161.83000000000001</v>
      </c>
      <c r="R19" s="27">
        <f>RANK(Q19,Q6:Q21,0)</f>
        <v>15</v>
      </c>
      <c r="S19" s="27">
        <v>1</v>
      </c>
    </row>
    <row r="20" spans="2:19" s="21" customFormat="1" ht="22.5" customHeight="1">
      <c r="B20" s="48" t="s">
        <v>47</v>
      </c>
      <c r="C20" s="53" t="s">
        <v>23</v>
      </c>
      <c r="D20" s="24" t="s">
        <v>36</v>
      </c>
      <c r="E20" s="25"/>
      <c r="F20" s="30"/>
      <c r="G20" s="27"/>
      <c r="H20" s="27">
        <v>7</v>
      </c>
      <c r="I20" s="27">
        <v>271.99</v>
      </c>
      <c r="J20" s="29">
        <f>RANK(I20,I14:I21,0)</f>
        <v>2</v>
      </c>
      <c r="K20" s="1"/>
      <c r="L20" s="1"/>
      <c r="M20" s="22" t="s">
        <v>47</v>
      </c>
      <c r="N20" s="23" t="s">
        <v>23</v>
      </c>
      <c r="O20" s="27">
        <f t="shared" si="2"/>
        <v>271.99</v>
      </c>
      <c r="P20" s="27">
        <f>Pénalités!E20</f>
        <v>0</v>
      </c>
      <c r="Q20" s="27">
        <f t="shared" si="1"/>
        <v>271.99</v>
      </c>
      <c r="R20" s="27">
        <f>RANK(Q20,Q6:Q21,0)</f>
        <v>3</v>
      </c>
      <c r="S20" s="27">
        <v>24</v>
      </c>
    </row>
    <row r="21" spans="2:19" s="21" customFormat="1" ht="22.5" customHeight="1" thickBot="1">
      <c r="B21" s="49"/>
      <c r="C21" s="54"/>
      <c r="D21" s="33"/>
      <c r="E21" s="34"/>
      <c r="F21" s="35"/>
      <c r="G21" s="36"/>
      <c r="H21" s="36"/>
      <c r="I21" s="36"/>
      <c r="J21" s="42" t="e">
        <f>RANK(I21,I14:I21,0)</f>
        <v>#N/A</v>
      </c>
      <c r="K21" s="1"/>
      <c r="L21" s="1"/>
      <c r="M21" s="31"/>
      <c r="N21" s="32"/>
      <c r="O21" s="36">
        <f t="shared" si="2"/>
        <v>0</v>
      </c>
      <c r="P21" s="36">
        <f>Pénalités!E21</f>
        <v>0</v>
      </c>
      <c r="Q21" s="36">
        <f t="shared" si="1"/>
        <v>0</v>
      </c>
      <c r="R21" s="36">
        <f>RANK(Q21,Q6:Q21,0)</f>
        <v>16</v>
      </c>
      <c r="S21" s="36"/>
    </row>
  </sheetData>
  <mergeCells count="3">
    <mergeCell ref="B4:J4"/>
    <mergeCell ref="B2:J2"/>
    <mergeCell ref="M4:S4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T21"/>
  <sheetViews>
    <sheetView workbookViewId="0">
      <selection activeCell="D12" sqref="D12"/>
    </sheetView>
  </sheetViews>
  <sheetFormatPr baseColWidth="10" defaultRowHeight="14.25"/>
  <cols>
    <col min="1" max="1" width="11.42578125" style="1"/>
    <col min="2" max="2" width="9.85546875" style="1" customWidth="1"/>
    <col min="3" max="3" width="16.42578125" style="1" bestFit="1" customWidth="1"/>
    <col min="4" max="4" width="21.28515625" style="1" bestFit="1" customWidth="1"/>
    <col min="5" max="5" width="5.42578125" style="2" bestFit="1" customWidth="1"/>
    <col min="6" max="6" width="11.85546875" style="1" bestFit="1" customWidth="1"/>
    <col min="7" max="7" width="11.5703125" style="1" customWidth="1"/>
    <col min="8" max="8" width="5.42578125" style="1" bestFit="1" customWidth="1"/>
    <col min="9" max="9" width="11.85546875" style="1" bestFit="1" customWidth="1"/>
    <col min="10" max="12" width="11.7109375" style="1" customWidth="1"/>
    <col min="13" max="13" width="10.42578125" style="1" customWidth="1"/>
    <col min="14" max="14" width="16.42578125" style="1" bestFit="1" customWidth="1"/>
    <col min="15" max="15" width="12.85546875" style="1" bestFit="1" customWidth="1"/>
    <col min="16" max="16" width="9.42578125" style="1" bestFit="1" customWidth="1"/>
    <col min="17" max="17" width="12.85546875" style="1" bestFit="1" customWidth="1"/>
    <col min="18" max="18" width="11.42578125" style="1" bestFit="1" customWidth="1"/>
    <col min="19" max="19" width="6.5703125" style="1" bestFit="1" customWidth="1"/>
    <col min="20" max="20" width="16.5703125" style="1" bestFit="1" customWidth="1"/>
    <col min="21" max="16384" width="11.42578125" style="1"/>
  </cols>
  <sheetData>
    <row r="1" spans="2:20" ht="9.75" customHeight="1" thickBot="1"/>
    <row r="2" spans="2:20" ht="21" thickBot="1">
      <c r="B2" s="90" t="s">
        <v>58</v>
      </c>
      <c r="C2" s="91"/>
      <c r="D2" s="91"/>
      <c r="E2" s="91"/>
      <c r="F2" s="91"/>
      <c r="G2" s="91"/>
      <c r="H2" s="91"/>
      <c r="I2" s="91"/>
      <c r="J2" s="92"/>
      <c r="M2" s="43"/>
      <c r="N2" s="43"/>
      <c r="O2" s="43"/>
      <c r="P2" s="43"/>
      <c r="Q2" s="43"/>
      <c r="R2" s="43"/>
      <c r="S2" s="43"/>
      <c r="T2" s="43"/>
    </row>
    <row r="3" spans="2:20" ht="9.75" customHeight="1" thickBot="1">
      <c r="C3" s="75"/>
      <c r="D3" s="75"/>
      <c r="E3" s="75"/>
      <c r="F3" s="75"/>
      <c r="G3" s="75"/>
      <c r="H3" s="75"/>
      <c r="I3" s="75"/>
      <c r="J3" s="75"/>
      <c r="M3" s="75"/>
      <c r="N3" s="75"/>
      <c r="O3" s="75"/>
      <c r="P3" s="75"/>
      <c r="Q3" s="75"/>
      <c r="R3" s="75"/>
      <c r="S3" s="75"/>
      <c r="T3" s="75"/>
    </row>
    <row r="4" spans="2:20" s="4" customFormat="1" ht="18.75" customHeight="1" thickBot="1">
      <c r="B4" s="93" t="s">
        <v>48</v>
      </c>
      <c r="C4" s="94"/>
      <c r="D4" s="94"/>
      <c r="E4" s="94"/>
      <c r="F4" s="94"/>
      <c r="G4" s="94"/>
      <c r="H4" s="94"/>
      <c r="I4" s="94"/>
      <c r="J4" s="95"/>
      <c r="K4" s="1"/>
      <c r="L4" s="1"/>
      <c r="M4" s="93" t="s">
        <v>49</v>
      </c>
      <c r="N4" s="96"/>
      <c r="O4" s="96"/>
      <c r="P4" s="96"/>
      <c r="Q4" s="96"/>
      <c r="R4" s="96"/>
      <c r="S4" s="97"/>
    </row>
    <row r="5" spans="2:20" s="12" customFormat="1" ht="39" thickBot="1">
      <c r="B5" s="5" t="s">
        <v>39</v>
      </c>
      <c r="C5" s="6" t="s">
        <v>8</v>
      </c>
      <c r="D5" s="6" t="s">
        <v>0</v>
      </c>
      <c r="E5" s="7" t="s">
        <v>1</v>
      </c>
      <c r="F5" s="7" t="s">
        <v>2</v>
      </c>
      <c r="G5" s="7" t="s">
        <v>3</v>
      </c>
      <c r="H5" s="7" t="s">
        <v>1</v>
      </c>
      <c r="I5" s="7" t="s">
        <v>4</v>
      </c>
      <c r="J5" s="8" t="s">
        <v>5</v>
      </c>
      <c r="K5" s="1"/>
      <c r="L5" s="1"/>
      <c r="M5" s="5" t="s">
        <v>39</v>
      </c>
      <c r="N5" s="6" t="s">
        <v>8</v>
      </c>
      <c r="O5" s="7" t="s">
        <v>50</v>
      </c>
      <c r="P5" s="7" t="s">
        <v>57</v>
      </c>
      <c r="Q5" s="7" t="s">
        <v>64</v>
      </c>
      <c r="R5" s="7" t="s">
        <v>6</v>
      </c>
      <c r="S5" s="7" t="s">
        <v>7</v>
      </c>
    </row>
    <row r="6" spans="2:20" s="21" customFormat="1" ht="22.5">
      <c r="B6" s="13" t="s">
        <v>40</v>
      </c>
      <c r="C6" s="14" t="s">
        <v>9</v>
      </c>
      <c r="D6" s="15" t="s">
        <v>24</v>
      </c>
      <c r="E6" s="16">
        <v>4</v>
      </c>
      <c r="F6" s="17">
        <v>271.72000000000003</v>
      </c>
      <c r="G6" s="18">
        <f>RANK(F6,F6:F13,0)</f>
        <v>2</v>
      </c>
      <c r="H6" s="18"/>
      <c r="I6" s="18"/>
      <c r="J6" s="20"/>
      <c r="K6" s="1"/>
      <c r="L6" s="1"/>
      <c r="M6" s="13" t="s">
        <v>40</v>
      </c>
      <c r="N6" s="14" t="s">
        <v>9</v>
      </c>
      <c r="O6" s="18">
        <f t="shared" ref="O6:O13" si="0">F6</f>
        <v>271.72000000000003</v>
      </c>
      <c r="P6" s="18">
        <f>Pénalités!F6</f>
        <v>0</v>
      </c>
      <c r="Q6" s="18">
        <f>O6-P6</f>
        <v>271.72000000000003</v>
      </c>
      <c r="R6" s="18">
        <f>RANK(Q6,Q6:Q21,0)</f>
        <v>4</v>
      </c>
      <c r="S6" s="18">
        <v>21</v>
      </c>
    </row>
    <row r="7" spans="2:20" s="21" customFormat="1" ht="22.5">
      <c r="B7" s="22" t="s">
        <v>40</v>
      </c>
      <c r="C7" s="23" t="s">
        <v>11</v>
      </c>
      <c r="D7" s="24" t="s">
        <v>26</v>
      </c>
      <c r="E7" s="25">
        <v>5</v>
      </c>
      <c r="F7" s="26">
        <v>240.59</v>
      </c>
      <c r="G7" s="27">
        <f>RANK(F7,F6:F13,0)</f>
        <v>8</v>
      </c>
      <c r="H7" s="27"/>
      <c r="I7" s="27"/>
      <c r="J7" s="29"/>
      <c r="K7" s="1"/>
      <c r="L7" s="1"/>
      <c r="M7" s="22" t="s">
        <v>40</v>
      </c>
      <c r="N7" s="23" t="s">
        <v>11</v>
      </c>
      <c r="O7" s="27">
        <f t="shared" si="0"/>
        <v>240.59</v>
      </c>
      <c r="P7" s="27">
        <f>Pénalités!F7</f>
        <v>0</v>
      </c>
      <c r="Q7" s="27">
        <f t="shared" ref="Q7:Q21" si="1">O7-P7</f>
        <v>240.59</v>
      </c>
      <c r="R7" s="27">
        <f>RANK(Q7,Q6:Q21,0)</f>
        <v>13</v>
      </c>
      <c r="S7" s="27">
        <v>3</v>
      </c>
    </row>
    <row r="8" spans="2:20" s="21" customFormat="1" ht="22.5">
      <c r="B8" s="22" t="s">
        <v>41</v>
      </c>
      <c r="C8" s="23" t="s">
        <v>21</v>
      </c>
      <c r="D8" s="24" t="s">
        <v>34</v>
      </c>
      <c r="E8" s="25">
        <v>6</v>
      </c>
      <c r="F8" s="30">
        <v>247.34</v>
      </c>
      <c r="G8" s="27">
        <f>RANK(F8,F6:F13,0)</f>
        <v>5</v>
      </c>
      <c r="H8" s="27"/>
      <c r="I8" s="27"/>
      <c r="J8" s="29"/>
      <c r="K8" s="1"/>
      <c r="L8" s="1"/>
      <c r="M8" s="22" t="s">
        <v>41</v>
      </c>
      <c r="N8" s="23" t="s">
        <v>21</v>
      </c>
      <c r="O8" s="27">
        <f t="shared" si="0"/>
        <v>247.34</v>
      </c>
      <c r="P8" s="27">
        <f>Pénalités!F8</f>
        <v>0</v>
      </c>
      <c r="Q8" s="27">
        <f t="shared" si="1"/>
        <v>247.34</v>
      </c>
      <c r="R8" s="27">
        <f>RANK(Q8,Q6:Q21,0)</f>
        <v>10</v>
      </c>
      <c r="S8" s="27">
        <v>9</v>
      </c>
    </row>
    <row r="9" spans="2:20" s="21" customFormat="1" ht="22.5">
      <c r="B9" s="22" t="s">
        <v>42</v>
      </c>
      <c r="C9" s="23" t="s">
        <v>13</v>
      </c>
      <c r="D9" s="24" t="s">
        <v>27</v>
      </c>
      <c r="E9" s="25">
        <v>7</v>
      </c>
      <c r="F9" s="30">
        <v>280.44</v>
      </c>
      <c r="G9" s="27">
        <f>RANK(F9,F6:F13,0)</f>
        <v>1</v>
      </c>
      <c r="H9" s="27"/>
      <c r="I9" s="27"/>
      <c r="J9" s="29"/>
      <c r="K9" s="1"/>
      <c r="L9" s="1"/>
      <c r="M9" s="22" t="s">
        <v>42</v>
      </c>
      <c r="N9" s="23" t="s">
        <v>13</v>
      </c>
      <c r="O9" s="27">
        <f t="shared" si="0"/>
        <v>280.44</v>
      </c>
      <c r="P9" s="27">
        <f>Pénalités!F9</f>
        <v>0</v>
      </c>
      <c r="Q9" s="27">
        <f t="shared" si="1"/>
        <v>280.44</v>
      </c>
      <c r="R9" s="27">
        <f>RANK(Q9,Q6:Q21,0)</f>
        <v>1</v>
      </c>
      <c r="S9" s="27">
        <v>30</v>
      </c>
    </row>
    <row r="10" spans="2:20" s="21" customFormat="1" ht="22.5">
      <c r="B10" s="22" t="s">
        <v>42</v>
      </c>
      <c r="C10" s="23" t="s">
        <v>15</v>
      </c>
      <c r="D10" s="24" t="s">
        <v>29</v>
      </c>
      <c r="E10" s="25">
        <v>8</v>
      </c>
      <c r="F10" s="30">
        <v>267.92</v>
      </c>
      <c r="G10" s="27">
        <f>RANK(F10,F6:F13,0)</f>
        <v>3</v>
      </c>
      <c r="H10" s="27"/>
      <c r="I10" s="27"/>
      <c r="J10" s="29"/>
      <c r="K10" s="1"/>
      <c r="L10" s="1"/>
      <c r="M10" s="22" t="s">
        <v>42</v>
      </c>
      <c r="N10" s="23" t="s">
        <v>15</v>
      </c>
      <c r="O10" s="27">
        <f t="shared" si="0"/>
        <v>267.92</v>
      </c>
      <c r="P10" s="27">
        <f>Pénalités!F10</f>
        <v>0</v>
      </c>
      <c r="Q10" s="27">
        <f t="shared" si="1"/>
        <v>267.92</v>
      </c>
      <c r="R10" s="27">
        <f>RANK(Q10,Q6:Q21,0)</f>
        <v>5</v>
      </c>
      <c r="S10" s="27">
        <v>19</v>
      </c>
    </row>
    <row r="11" spans="2:20" s="21" customFormat="1" ht="22.5">
      <c r="B11" s="22" t="s">
        <v>43</v>
      </c>
      <c r="C11" s="23" t="s">
        <v>17</v>
      </c>
      <c r="D11" s="24" t="s">
        <v>31</v>
      </c>
      <c r="E11" s="25">
        <v>1</v>
      </c>
      <c r="F11" s="30">
        <v>240.73</v>
      </c>
      <c r="G11" s="27">
        <f>RANK(F11,F6:F13,0)</f>
        <v>7</v>
      </c>
      <c r="H11" s="27"/>
      <c r="I11" s="27"/>
      <c r="J11" s="29"/>
      <c r="K11" s="1"/>
      <c r="L11" s="1"/>
      <c r="M11" s="22" t="s">
        <v>43</v>
      </c>
      <c r="N11" s="23" t="s">
        <v>17</v>
      </c>
      <c r="O11" s="27">
        <f t="shared" si="0"/>
        <v>240.73</v>
      </c>
      <c r="P11" s="27">
        <f>Pénalités!F11</f>
        <v>0</v>
      </c>
      <c r="Q11" s="27">
        <f t="shared" si="1"/>
        <v>240.73</v>
      </c>
      <c r="R11" s="27">
        <f>RANK(Q11,Q6:Q21,0)</f>
        <v>12</v>
      </c>
      <c r="S11" s="27">
        <v>5</v>
      </c>
    </row>
    <row r="12" spans="2:20" s="21" customFormat="1" ht="22.5">
      <c r="B12" s="22" t="s">
        <v>44</v>
      </c>
      <c r="C12" s="23" t="s">
        <v>20</v>
      </c>
      <c r="D12" s="66" t="s">
        <v>68</v>
      </c>
      <c r="E12" s="25">
        <v>2</v>
      </c>
      <c r="F12" s="30">
        <v>243.68</v>
      </c>
      <c r="G12" s="27">
        <f>RANK(F12,F6:F13,0)</f>
        <v>6</v>
      </c>
      <c r="H12" s="27"/>
      <c r="I12" s="27"/>
      <c r="J12" s="29"/>
      <c r="K12" s="1"/>
      <c r="L12" s="1"/>
      <c r="M12" s="22" t="s">
        <v>44</v>
      </c>
      <c r="N12" s="23" t="s">
        <v>20</v>
      </c>
      <c r="O12" s="27">
        <f t="shared" si="0"/>
        <v>243.68</v>
      </c>
      <c r="P12" s="27">
        <f>Pénalités!F12</f>
        <v>0</v>
      </c>
      <c r="Q12" s="27">
        <f t="shared" si="1"/>
        <v>243.68</v>
      </c>
      <c r="R12" s="27">
        <f>RANK(Q12,Q6:Q21,0)</f>
        <v>11</v>
      </c>
      <c r="S12" s="27">
        <v>7</v>
      </c>
    </row>
    <row r="13" spans="2:20" s="21" customFormat="1" ht="23.25" thickBot="1">
      <c r="B13" s="31" t="s">
        <v>45</v>
      </c>
      <c r="C13" s="32" t="s">
        <v>16</v>
      </c>
      <c r="D13" s="33" t="s">
        <v>30</v>
      </c>
      <c r="E13" s="34">
        <v>3</v>
      </c>
      <c r="F13" s="35">
        <v>267.38</v>
      </c>
      <c r="G13" s="36">
        <f>RANK(F13,F6:F13,0)</f>
        <v>4</v>
      </c>
      <c r="H13" s="36"/>
      <c r="I13" s="36"/>
      <c r="J13" s="42"/>
      <c r="K13" s="1"/>
      <c r="L13" s="1"/>
      <c r="M13" s="22" t="s">
        <v>45</v>
      </c>
      <c r="N13" s="23" t="s">
        <v>16</v>
      </c>
      <c r="O13" s="27">
        <f t="shared" si="0"/>
        <v>267.38</v>
      </c>
      <c r="P13" s="27">
        <f>Pénalités!F13</f>
        <v>0</v>
      </c>
      <c r="Q13" s="27">
        <f t="shared" si="1"/>
        <v>267.38</v>
      </c>
      <c r="R13" s="27">
        <f>RANK(Q13,Q6:Q21,0)</f>
        <v>7</v>
      </c>
      <c r="S13" s="27">
        <v>15</v>
      </c>
    </row>
    <row r="14" spans="2:20" s="21" customFormat="1" ht="22.5">
      <c r="B14" s="13" t="s">
        <v>40</v>
      </c>
      <c r="C14" s="14" t="s">
        <v>10</v>
      </c>
      <c r="D14" s="44" t="s">
        <v>25</v>
      </c>
      <c r="E14" s="45"/>
      <c r="F14" s="17"/>
      <c r="G14" s="18"/>
      <c r="H14" s="18">
        <v>4</v>
      </c>
      <c r="I14" s="18">
        <v>262.12</v>
      </c>
      <c r="J14" s="20">
        <f>RANK(I14,I14:I21,0)</f>
        <v>5</v>
      </c>
      <c r="K14" s="1"/>
      <c r="L14" s="1"/>
      <c r="M14" s="22" t="s">
        <v>40</v>
      </c>
      <c r="N14" s="23" t="s">
        <v>10</v>
      </c>
      <c r="O14" s="27">
        <f t="shared" ref="O14:O21" si="2">I14</f>
        <v>262.12</v>
      </c>
      <c r="P14" s="27">
        <f>Pénalités!F14</f>
        <v>0</v>
      </c>
      <c r="Q14" s="27">
        <f t="shared" si="1"/>
        <v>262.12</v>
      </c>
      <c r="R14" s="27">
        <f>RANK(Q14,Q6:Q21,0)</f>
        <v>9</v>
      </c>
      <c r="S14" s="27">
        <v>11</v>
      </c>
    </row>
    <row r="15" spans="2:20" s="21" customFormat="1" ht="22.5">
      <c r="B15" s="22" t="s">
        <v>40</v>
      </c>
      <c r="C15" s="23" t="s">
        <v>12</v>
      </c>
      <c r="D15" s="24" t="s">
        <v>56</v>
      </c>
      <c r="E15" s="25"/>
      <c r="F15" s="26"/>
      <c r="G15" s="27"/>
      <c r="H15" s="27">
        <v>5</v>
      </c>
      <c r="I15" s="27">
        <v>263.37</v>
      </c>
      <c r="J15" s="29">
        <f>RANK(I15,I14:I21,0)</f>
        <v>4</v>
      </c>
      <c r="K15" s="1"/>
      <c r="L15" s="1"/>
      <c r="M15" s="22" t="s">
        <v>40</v>
      </c>
      <c r="N15" s="23" t="s">
        <v>12</v>
      </c>
      <c r="O15" s="27">
        <f t="shared" si="2"/>
        <v>263.37</v>
      </c>
      <c r="P15" s="27">
        <f>Pénalités!F15</f>
        <v>0</v>
      </c>
      <c r="Q15" s="27">
        <f t="shared" si="1"/>
        <v>263.37</v>
      </c>
      <c r="R15" s="27">
        <f>RANK(Q15,Q6:Q21,0)</f>
        <v>8</v>
      </c>
      <c r="S15" s="27">
        <v>13</v>
      </c>
    </row>
    <row r="16" spans="2:20" s="21" customFormat="1" ht="22.5">
      <c r="B16" s="22" t="s">
        <v>46</v>
      </c>
      <c r="C16" s="23" t="s">
        <v>22</v>
      </c>
      <c r="D16" s="24" t="s">
        <v>35</v>
      </c>
      <c r="E16" s="25"/>
      <c r="F16" s="30"/>
      <c r="G16" s="27"/>
      <c r="H16" s="27">
        <v>6</v>
      </c>
      <c r="I16" s="27">
        <v>273.27999999999997</v>
      </c>
      <c r="J16" s="29">
        <f>RANK(I16,I14:I21,0)</f>
        <v>2</v>
      </c>
      <c r="K16" s="1"/>
      <c r="L16" s="1"/>
      <c r="M16" s="22" t="s">
        <v>46</v>
      </c>
      <c r="N16" s="23" t="s">
        <v>22</v>
      </c>
      <c r="O16" s="27">
        <f t="shared" si="2"/>
        <v>273.27999999999997</v>
      </c>
      <c r="P16" s="27">
        <f>Pénalités!F16</f>
        <v>0</v>
      </c>
      <c r="Q16" s="27">
        <f t="shared" si="1"/>
        <v>273.27999999999997</v>
      </c>
      <c r="R16" s="27">
        <f>RANK(Q16,Q6:Q21,0)</f>
        <v>3</v>
      </c>
      <c r="S16" s="27">
        <v>24</v>
      </c>
    </row>
    <row r="17" spans="2:19" s="21" customFormat="1" ht="22.5">
      <c r="B17" s="22" t="s">
        <v>42</v>
      </c>
      <c r="C17" s="23" t="s">
        <v>14</v>
      </c>
      <c r="D17" s="24" t="s">
        <v>28</v>
      </c>
      <c r="E17" s="25"/>
      <c r="F17" s="30"/>
      <c r="G17" s="27"/>
      <c r="H17" s="27">
        <v>7</v>
      </c>
      <c r="I17" s="27">
        <v>278.27999999999997</v>
      </c>
      <c r="J17" s="29">
        <f>RANK(I17,I14:I21,0)</f>
        <v>1</v>
      </c>
      <c r="K17" s="1"/>
      <c r="L17" s="1"/>
      <c r="M17" s="22" t="s">
        <v>42</v>
      </c>
      <c r="N17" s="23" t="s">
        <v>14</v>
      </c>
      <c r="O17" s="27">
        <f t="shared" si="2"/>
        <v>278.27999999999997</v>
      </c>
      <c r="P17" s="27">
        <f>Pénalités!F17</f>
        <v>0</v>
      </c>
      <c r="Q17" s="27">
        <f t="shared" si="1"/>
        <v>278.27999999999997</v>
      </c>
      <c r="R17" s="27">
        <f>RANK(Q17,Q6:Q21,0)</f>
        <v>2</v>
      </c>
      <c r="S17" s="27">
        <v>27</v>
      </c>
    </row>
    <row r="18" spans="2:19" s="21" customFormat="1" ht="22.5">
      <c r="B18" s="22" t="s">
        <v>43</v>
      </c>
      <c r="C18" s="23" t="s">
        <v>18</v>
      </c>
      <c r="D18" s="24" t="s">
        <v>32</v>
      </c>
      <c r="E18" s="25"/>
      <c r="F18" s="30"/>
      <c r="G18" s="27"/>
      <c r="H18" s="27">
        <v>8</v>
      </c>
      <c r="I18" s="27">
        <v>237.72</v>
      </c>
      <c r="J18" s="29">
        <f>RANK(I18,I14:I21,0)</f>
        <v>7</v>
      </c>
      <c r="K18" s="1"/>
      <c r="L18" s="1"/>
      <c r="M18" s="22" t="s">
        <v>43</v>
      </c>
      <c r="N18" s="23" t="s">
        <v>18</v>
      </c>
      <c r="O18" s="27">
        <f t="shared" si="2"/>
        <v>237.72</v>
      </c>
      <c r="P18" s="27">
        <f>Pénalités!F18</f>
        <v>0</v>
      </c>
      <c r="Q18" s="27">
        <f t="shared" si="1"/>
        <v>237.72</v>
      </c>
      <c r="R18" s="27">
        <f>RANK(Q18,Q6:Q21,0)</f>
        <v>15</v>
      </c>
      <c r="S18" s="27">
        <v>1</v>
      </c>
    </row>
    <row r="19" spans="2:19" s="21" customFormat="1" ht="22.5">
      <c r="B19" s="22" t="s">
        <v>44</v>
      </c>
      <c r="C19" s="23" t="s">
        <v>19</v>
      </c>
      <c r="D19" s="24" t="s">
        <v>33</v>
      </c>
      <c r="E19" s="25"/>
      <c r="F19" s="30"/>
      <c r="G19" s="27"/>
      <c r="H19" s="27">
        <v>1</v>
      </c>
      <c r="I19" s="27">
        <v>239.29</v>
      </c>
      <c r="J19" s="29">
        <f>RANK(I19,I14:I21,0)</f>
        <v>6</v>
      </c>
      <c r="K19" s="1"/>
      <c r="L19" s="1"/>
      <c r="M19" s="22" t="s">
        <v>44</v>
      </c>
      <c r="N19" s="23" t="s">
        <v>19</v>
      </c>
      <c r="O19" s="27">
        <f t="shared" si="2"/>
        <v>239.29</v>
      </c>
      <c r="P19" s="27">
        <f>Pénalités!F19</f>
        <v>0</v>
      </c>
      <c r="Q19" s="27">
        <f t="shared" si="1"/>
        <v>239.29</v>
      </c>
      <c r="R19" s="27">
        <f>RANK(Q19,Q6:Q21,0)</f>
        <v>14</v>
      </c>
      <c r="S19" s="27">
        <v>2</v>
      </c>
    </row>
    <row r="20" spans="2:19" s="21" customFormat="1" ht="22.5">
      <c r="B20" s="22" t="s">
        <v>47</v>
      </c>
      <c r="C20" s="23" t="s">
        <v>23</v>
      </c>
      <c r="D20" s="24" t="s">
        <v>36</v>
      </c>
      <c r="E20" s="25"/>
      <c r="F20" s="30"/>
      <c r="G20" s="27"/>
      <c r="H20" s="27">
        <v>2</v>
      </c>
      <c r="I20" s="27">
        <v>267.7</v>
      </c>
      <c r="J20" s="29">
        <f>RANK(I20,I14:I21,0)</f>
        <v>3</v>
      </c>
      <c r="K20" s="1"/>
      <c r="L20" s="1"/>
      <c r="M20" s="22" t="s">
        <v>47</v>
      </c>
      <c r="N20" s="23" t="s">
        <v>23</v>
      </c>
      <c r="O20" s="27">
        <f t="shared" si="2"/>
        <v>267.7</v>
      </c>
      <c r="P20" s="27">
        <f>Pénalités!F20</f>
        <v>0</v>
      </c>
      <c r="Q20" s="27">
        <f t="shared" si="1"/>
        <v>267.7</v>
      </c>
      <c r="R20" s="27">
        <f>RANK(Q20,Q6:Q21,0)</f>
        <v>6</v>
      </c>
      <c r="S20" s="27">
        <v>17</v>
      </c>
    </row>
    <row r="21" spans="2:19" s="21" customFormat="1" ht="22.5" customHeight="1" thickBot="1">
      <c r="B21" s="31"/>
      <c r="C21" s="32"/>
      <c r="D21" s="33"/>
      <c r="E21" s="34"/>
      <c r="F21" s="35"/>
      <c r="G21" s="36"/>
      <c r="H21" s="36"/>
      <c r="I21" s="36"/>
      <c r="J21" s="42" t="e">
        <f>RANK(I21,I14:I21,0)</f>
        <v>#N/A</v>
      </c>
      <c r="K21" s="1"/>
      <c r="L21" s="1"/>
      <c r="M21" s="31"/>
      <c r="N21" s="32"/>
      <c r="O21" s="36">
        <f t="shared" si="2"/>
        <v>0</v>
      </c>
      <c r="P21" s="36">
        <f>Pénalités!F21</f>
        <v>0</v>
      </c>
      <c r="Q21" s="36">
        <f t="shared" si="1"/>
        <v>0</v>
      </c>
      <c r="R21" s="36">
        <f>RANK(Q21,Q6:Q21,0)</f>
        <v>16</v>
      </c>
      <c r="S21" s="36"/>
    </row>
  </sheetData>
  <mergeCells count="3">
    <mergeCell ref="B4:J4"/>
    <mergeCell ref="B2:J2"/>
    <mergeCell ref="M4:S4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T21"/>
  <sheetViews>
    <sheetView workbookViewId="0">
      <selection activeCell="D12" sqref="D12"/>
    </sheetView>
  </sheetViews>
  <sheetFormatPr baseColWidth="10" defaultRowHeight="14.25"/>
  <cols>
    <col min="1" max="1" width="11.42578125" style="1"/>
    <col min="2" max="2" width="10.42578125" style="1" customWidth="1"/>
    <col min="3" max="3" width="16.42578125" style="1" bestFit="1" customWidth="1"/>
    <col min="4" max="4" width="21.28515625" style="1" bestFit="1" customWidth="1"/>
    <col min="5" max="5" width="5.42578125" style="2" bestFit="1" customWidth="1"/>
    <col min="6" max="6" width="11.85546875" style="1" bestFit="1" customWidth="1"/>
    <col min="7" max="7" width="11.85546875" style="1" customWidth="1"/>
    <col min="8" max="8" width="5.42578125" style="1" bestFit="1" customWidth="1"/>
    <col min="9" max="9" width="11.85546875" style="1" bestFit="1" customWidth="1"/>
    <col min="10" max="10" width="11.42578125" style="1" bestFit="1" customWidth="1"/>
    <col min="11" max="12" width="11.7109375" style="1" customWidth="1"/>
    <col min="13" max="13" width="10.5703125" style="1" customWidth="1"/>
    <col min="14" max="14" width="16.42578125" style="1" bestFit="1" customWidth="1"/>
    <col min="15" max="15" width="12.85546875" style="1" bestFit="1" customWidth="1"/>
    <col min="16" max="16" width="9.42578125" style="1" bestFit="1" customWidth="1"/>
    <col min="17" max="17" width="12.85546875" style="1" customWidth="1"/>
    <col min="18" max="18" width="11.42578125" style="1" bestFit="1" customWidth="1"/>
    <col min="19" max="19" width="6.5703125" style="1" bestFit="1" customWidth="1"/>
    <col min="20" max="20" width="16.5703125" style="1" bestFit="1" customWidth="1"/>
    <col min="21" max="16384" width="11.42578125" style="1"/>
  </cols>
  <sheetData>
    <row r="1" spans="2:20" ht="9.75" customHeight="1" thickBot="1"/>
    <row r="2" spans="2:20" s="58" customFormat="1" ht="21" thickBot="1">
      <c r="B2" s="90" t="s">
        <v>58</v>
      </c>
      <c r="C2" s="91"/>
      <c r="D2" s="91"/>
      <c r="E2" s="91"/>
      <c r="F2" s="91"/>
      <c r="G2" s="91"/>
      <c r="H2" s="91"/>
      <c r="I2" s="91"/>
      <c r="J2" s="92"/>
      <c r="K2" s="1"/>
      <c r="L2" s="1"/>
      <c r="M2" s="76"/>
      <c r="N2" s="76"/>
      <c r="O2" s="76"/>
      <c r="P2" s="76"/>
      <c r="Q2" s="76"/>
      <c r="R2" s="76"/>
      <c r="S2" s="76"/>
      <c r="T2" s="76"/>
    </row>
    <row r="3" spans="2:20" ht="9.75" customHeight="1" thickBot="1">
      <c r="B3" s="2"/>
      <c r="C3" s="77"/>
      <c r="D3" s="77"/>
      <c r="E3" s="77"/>
      <c r="F3" s="77"/>
      <c r="G3" s="77"/>
      <c r="H3" s="77"/>
      <c r="I3" s="77"/>
      <c r="J3" s="77"/>
      <c r="M3" s="77"/>
      <c r="N3" s="77"/>
      <c r="O3" s="77"/>
      <c r="P3" s="77"/>
      <c r="Q3" s="77"/>
      <c r="R3" s="77"/>
      <c r="S3" s="77"/>
      <c r="T3" s="76"/>
    </row>
    <row r="4" spans="2:20" s="4" customFormat="1" ht="18.75" customHeight="1" thickBot="1">
      <c r="B4" s="98" t="s">
        <v>53</v>
      </c>
      <c r="C4" s="99"/>
      <c r="D4" s="99"/>
      <c r="E4" s="99"/>
      <c r="F4" s="99"/>
      <c r="G4" s="99"/>
      <c r="H4" s="99"/>
      <c r="I4" s="99"/>
      <c r="J4" s="100"/>
      <c r="K4" s="1"/>
      <c r="L4" s="1"/>
      <c r="M4" s="101" t="s">
        <v>52</v>
      </c>
      <c r="N4" s="102"/>
      <c r="O4" s="102"/>
      <c r="P4" s="102"/>
      <c r="Q4" s="102"/>
      <c r="R4" s="102"/>
      <c r="S4" s="103"/>
      <c r="T4" s="76"/>
    </row>
    <row r="5" spans="2:20" s="12" customFormat="1" ht="39" thickBot="1">
      <c r="B5" s="5" t="s">
        <v>39</v>
      </c>
      <c r="C5" s="6" t="s">
        <v>8</v>
      </c>
      <c r="D5" s="6" t="s">
        <v>0</v>
      </c>
      <c r="E5" s="7" t="s">
        <v>1</v>
      </c>
      <c r="F5" s="7" t="s">
        <v>2</v>
      </c>
      <c r="G5" s="7" t="s">
        <v>3</v>
      </c>
      <c r="H5" s="7" t="s">
        <v>1</v>
      </c>
      <c r="I5" s="7" t="s">
        <v>4</v>
      </c>
      <c r="J5" s="8" t="s">
        <v>5</v>
      </c>
      <c r="K5" s="1"/>
      <c r="L5" s="1"/>
      <c r="M5" s="9" t="s">
        <v>39</v>
      </c>
      <c r="N5" s="10" t="s">
        <v>8</v>
      </c>
      <c r="O5" s="11" t="s">
        <v>51</v>
      </c>
      <c r="P5" s="11" t="s">
        <v>57</v>
      </c>
      <c r="Q5" s="11" t="s">
        <v>65</v>
      </c>
      <c r="R5" s="11" t="s">
        <v>6</v>
      </c>
      <c r="S5" s="11" t="s">
        <v>7</v>
      </c>
    </row>
    <row r="6" spans="2:20" s="21" customFormat="1" ht="22.5">
      <c r="B6" s="13" t="s">
        <v>40</v>
      </c>
      <c r="C6" s="14" t="s">
        <v>9</v>
      </c>
      <c r="D6" s="15" t="s">
        <v>24</v>
      </c>
      <c r="E6" s="16">
        <v>7</v>
      </c>
      <c r="F6" s="17">
        <v>276.45999999999998</v>
      </c>
      <c r="G6" s="18">
        <f>RANK(F6,F6:F13,0)</f>
        <v>2</v>
      </c>
      <c r="H6" s="18"/>
      <c r="I6" s="18"/>
      <c r="J6" s="20"/>
      <c r="K6" s="1"/>
      <c r="L6" s="1"/>
      <c r="M6" s="13" t="s">
        <v>40</v>
      </c>
      <c r="N6" s="14" t="s">
        <v>9</v>
      </c>
      <c r="O6" s="18">
        <f t="shared" ref="O6:O13" si="0">F6</f>
        <v>276.45999999999998</v>
      </c>
      <c r="P6" s="18">
        <f>Pénalités!G6</f>
        <v>0</v>
      </c>
      <c r="Q6" s="18">
        <f>O6-P6</f>
        <v>276.45999999999998</v>
      </c>
      <c r="R6" s="18">
        <f>RANK(Q6,Q6:Q21,0)</f>
        <v>4</v>
      </c>
      <c r="S6" s="18">
        <v>21</v>
      </c>
    </row>
    <row r="7" spans="2:20" s="21" customFormat="1" ht="22.5">
      <c r="B7" s="22" t="s">
        <v>40</v>
      </c>
      <c r="C7" s="23" t="s">
        <v>11</v>
      </c>
      <c r="D7" s="24" t="s">
        <v>26</v>
      </c>
      <c r="E7" s="25">
        <v>8</v>
      </c>
      <c r="F7" s="26">
        <v>233.05</v>
      </c>
      <c r="G7" s="27">
        <f>RANK(F7,F6:F13,0)</f>
        <v>8</v>
      </c>
      <c r="H7" s="27"/>
      <c r="I7" s="27"/>
      <c r="J7" s="29"/>
      <c r="K7" s="1"/>
      <c r="L7" s="1"/>
      <c r="M7" s="22" t="s">
        <v>40</v>
      </c>
      <c r="N7" s="23" t="s">
        <v>11</v>
      </c>
      <c r="O7" s="27">
        <f t="shared" si="0"/>
        <v>233.05</v>
      </c>
      <c r="P7" s="27">
        <f>Pénalités!G7</f>
        <v>0</v>
      </c>
      <c r="Q7" s="27">
        <f t="shared" ref="Q7:Q21" si="1">O7-P7</f>
        <v>233.05</v>
      </c>
      <c r="R7" s="27">
        <f>RANK(Q7,Q6:Q21,0)</f>
        <v>15</v>
      </c>
      <c r="S7" s="27">
        <v>1</v>
      </c>
    </row>
    <row r="8" spans="2:20" s="21" customFormat="1" ht="22.5">
      <c r="B8" s="22" t="s">
        <v>41</v>
      </c>
      <c r="C8" s="23" t="s">
        <v>21</v>
      </c>
      <c r="D8" s="24" t="s">
        <v>34</v>
      </c>
      <c r="E8" s="25">
        <v>1</v>
      </c>
      <c r="F8" s="30">
        <v>252.35</v>
      </c>
      <c r="G8" s="27">
        <f>RANK(F8,F6:F13,0)</f>
        <v>5</v>
      </c>
      <c r="H8" s="27"/>
      <c r="I8" s="27"/>
      <c r="J8" s="29"/>
      <c r="K8" s="1"/>
      <c r="L8" s="1"/>
      <c r="M8" s="22" t="s">
        <v>41</v>
      </c>
      <c r="N8" s="23" t="s">
        <v>21</v>
      </c>
      <c r="O8" s="27">
        <f t="shared" si="0"/>
        <v>252.35</v>
      </c>
      <c r="P8" s="27">
        <f>Pénalités!G8</f>
        <v>0</v>
      </c>
      <c r="Q8" s="27">
        <f t="shared" si="1"/>
        <v>252.35</v>
      </c>
      <c r="R8" s="27">
        <f>RANK(Q8,Q6:Q21,0)</f>
        <v>9</v>
      </c>
      <c r="S8" s="27">
        <v>11</v>
      </c>
    </row>
    <row r="9" spans="2:20" s="21" customFormat="1" ht="22.5">
      <c r="B9" s="22" t="s">
        <v>42</v>
      </c>
      <c r="C9" s="23" t="s">
        <v>13</v>
      </c>
      <c r="D9" s="24" t="s">
        <v>27</v>
      </c>
      <c r="E9" s="25">
        <v>2</v>
      </c>
      <c r="F9" s="30">
        <v>279.99</v>
      </c>
      <c r="G9" s="27">
        <f>RANK(F9,F6:F13,0)</f>
        <v>1</v>
      </c>
      <c r="H9" s="27"/>
      <c r="I9" s="27"/>
      <c r="J9" s="29"/>
      <c r="K9" s="1"/>
      <c r="L9" s="1"/>
      <c r="M9" s="22" t="s">
        <v>42</v>
      </c>
      <c r="N9" s="23" t="s">
        <v>13</v>
      </c>
      <c r="O9" s="27">
        <f t="shared" si="0"/>
        <v>279.99</v>
      </c>
      <c r="P9" s="27">
        <f>Pénalités!G9</f>
        <v>0</v>
      </c>
      <c r="Q9" s="27">
        <f t="shared" si="1"/>
        <v>279.99</v>
      </c>
      <c r="R9" s="27">
        <f>RANK(Q9,Q6:Q21,0)</f>
        <v>2</v>
      </c>
      <c r="S9" s="27">
        <v>27</v>
      </c>
    </row>
    <row r="10" spans="2:20" s="21" customFormat="1" ht="22.5">
      <c r="B10" s="22" t="s">
        <v>42</v>
      </c>
      <c r="C10" s="23" t="s">
        <v>15</v>
      </c>
      <c r="D10" s="24" t="s">
        <v>29</v>
      </c>
      <c r="E10" s="25">
        <v>3</v>
      </c>
      <c r="F10" s="30">
        <v>268.24</v>
      </c>
      <c r="G10" s="27">
        <f>RANK(F10,F6:F13,0)</f>
        <v>4</v>
      </c>
      <c r="H10" s="27"/>
      <c r="I10" s="27"/>
      <c r="J10" s="29"/>
      <c r="K10" s="1"/>
      <c r="L10" s="1"/>
      <c r="M10" s="22" t="s">
        <v>42</v>
      </c>
      <c r="N10" s="23" t="s">
        <v>15</v>
      </c>
      <c r="O10" s="27">
        <f t="shared" si="0"/>
        <v>268.24</v>
      </c>
      <c r="P10" s="27">
        <f>Pénalités!G10</f>
        <v>0</v>
      </c>
      <c r="Q10" s="27">
        <f t="shared" si="1"/>
        <v>268.24</v>
      </c>
      <c r="R10" s="27">
        <f>RANK(Q10,Q6:Q21,0)</f>
        <v>7</v>
      </c>
      <c r="S10" s="27">
        <v>15</v>
      </c>
    </row>
    <row r="11" spans="2:20" s="21" customFormat="1" ht="22.5">
      <c r="B11" s="22" t="s">
        <v>43</v>
      </c>
      <c r="C11" s="23" t="s">
        <v>17</v>
      </c>
      <c r="D11" s="24" t="s">
        <v>31</v>
      </c>
      <c r="E11" s="25">
        <v>4</v>
      </c>
      <c r="F11" s="30">
        <v>249.89</v>
      </c>
      <c r="G11" s="27">
        <f>RANK(F11,F6:F13,0)</f>
        <v>7</v>
      </c>
      <c r="H11" s="27"/>
      <c r="I11" s="27"/>
      <c r="J11" s="29"/>
      <c r="K11" s="1"/>
      <c r="L11" s="1"/>
      <c r="M11" s="22" t="s">
        <v>43</v>
      </c>
      <c r="N11" s="23" t="s">
        <v>17</v>
      </c>
      <c r="O11" s="27">
        <f t="shared" si="0"/>
        <v>249.89</v>
      </c>
      <c r="P11" s="27">
        <f>Pénalités!G11</f>
        <v>0</v>
      </c>
      <c r="Q11" s="27">
        <f t="shared" si="1"/>
        <v>249.89</v>
      </c>
      <c r="R11" s="27">
        <f>RANK(Q11,Q6:Q21,0)</f>
        <v>11</v>
      </c>
      <c r="S11" s="27">
        <v>7</v>
      </c>
    </row>
    <row r="12" spans="2:20" s="21" customFormat="1" ht="22.5">
      <c r="B12" s="22" t="s">
        <v>44</v>
      </c>
      <c r="C12" s="23" t="s">
        <v>20</v>
      </c>
      <c r="D12" s="66" t="s">
        <v>68</v>
      </c>
      <c r="E12" s="25">
        <v>5</v>
      </c>
      <c r="F12" s="30">
        <v>252.14</v>
      </c>
      <c r="G12" s="27">
        <f>RANK(F12,F6:F13,0)</f>
        <v>6</v>
      </c>
      <c r="H12" s="27"/>
      <c r="I12" s="27"/>
      <c r="J12" s="29"/>
      <c r="K12" s="1"/>
      <c r="L12" s="1"/>
      <c r="M12" s="22" t="s">
        <v>44</v>
      </c>
      <c r="N12" s="23" t="s">
        <v>20</v>
      </c>
      <c r="O12" s="27">
        <f t="shared" si="0"/>
        <v>252.14</v>
      </c>
      <c r="P12" s="27">
        <f>Pénalités!G12</f>
        <v>0</v>
      </c>
      <c r="Q12" s="27">
        <f t="shared" si="1"/>
        <v>252.14</v>
      </c>
      <c r="R12" s="27">
        <f>RANK(Q12,Q6:Q21,0)</f>
        <v>10</v>
      </c>
      <c r="S12" s="27">
        <v>9</v>
      </c>
    </row>
    <row r="13" spans="2:20" s="21" customFormat="1" ht="23.25" thickBot="1">
      <c r="B13" s="31" t="s">
        <v>45</v>
      </c>
      <c r="C13" s="32" t="s">
        <v>16</v>
      </c>
      <c r="D13" s="33" t="s">
        <v>30</v>
      </c>
      <c r="E13" s="34">
        <v>6</v>
      </c>
      <c r="F13" s="35">
        <v>268.52999999999997</v>
      </c>
      <c r="G13" s="36">
        <f>RANK(F13,F6:F13,0)</f>
        <v>3</v>
      </c>
      <c r="H13" s="36"/>
      <c r="I13" s="36"/>
      <c r="J13" s="42"/>
      <c r="K13" s="1"/>
      <c r="L13" s="1"/>
      <c r="M13" s="22" t="s">
        <v>45</v>
      </c>
      <c r="N13" s="23" t="s">
        <v>16</v>
      </c>
      <c r="O13" s="27">
        <f t="shared" si="0"/>
        <v>268.52999999999997</v>
      </c>
      <c r="P13" s="27">
        <f>Pénalités!G13</f>
        <v>0</v>
      </c>
      <c r="Q13" s="27">
        <f t="shared" si="1"/>
        <v>268.52999999999997</v>
      </c>
      <c r="R13" s="27">
        <f>RANK(Q13,Q6:Q21,0)</f>
        <v>6</v>
      </c>
      <c r="S13" s="27">
        <v>17</v>
      </c>
    </row>
    <row r="14" spans="2:20" s="21" customFormat="1" ht="22.5">
      <c r="B14" s="13" t="s">
        <v>40</v>
      </c>
      <c r="C14" s="14" t="s">
        <v>10</v>
      </c>
      <c r="D14" s="44" t="s">
        <v>25</v>
      </c>
      <c r="E14" s="45"/>
      <c r="F14" s="17"/>
      <c r="G14" s="18"/>
      <c r="H14" s="18">
        <v>7</v>
      </c>
      <c r="I14" s="18">
        <v>243.69</v>
      </c>
      <c r="J14" s="20">
        <f>RANK(I14,I14:I21,0)</f>
        <v>6</v>
      </c>
      <c r="K14" s="1"/>
      <c r="L14" s="1"/>
      <c r="M14" s="22" t="s">
        <v>40</v>
      </c>
      <c r="N14" s="23" t="s">
        <v>10</v>
      </c>
      <c r="O14" s="27">
        <f t="shared" ref="O14:O21" si="2">I14</f>
        <v>243.69</v>
      </c>
      <c r="P14" s="27">
        <f>Pénalités!G14</f>
        <v>0</v>
      </c>
      <c r="Q14" s="27">
        <f t="shared" si="1"/>
        <v>243.69</v>
      </c>
      <c r="R14" s="27">
        <f>RANK(Q14,Q6:Q21,0)</f>
        <v>13</v>
      </c>
      <c r="S14" s="27">
        <v>3</v>
      </c>
    </row>
    <row r="15" spans="2:20" s="21" customFormat="1" ht="22.5">
      <c r="B15" s="22" t="s">
        <v>40</v>
      </c>
      <c r="C15" s="23" t="s">
        <v>12</v>
      </c>
      <c r="D15" s="24" t="s">
        <v>56</v>
      </c>
      <c r="E15" s="25"/>
      <c r="F15" s="26"/>
      <c r="G15" s="27"/>
      <c r="H15" s="27">
        <v>8</v>
      </c>
      <c r="I15" s="27">
        <v>248.87</v>
      </c>
      <c r="J15" s="29">
        <f>RANK(I15,I14:I21,0)</f>
        <v>5</v>
      </c>
      <c r="K15" s="1"/>
      <c r="L15" s="1"/>
      <c r="M15" s="22" t="s">
        <v>40</v>
      </c>
      <c r="N15" s="23" t="s">
        <v>12</v>
      </c>
      <c r="O15" s="27">
        <f t="shared" si="2"/>
        <v>248.87</v>
      </c>
      <c r="P15" s="27">
        <f>Pénalités!G15</f>
        <v>0</v>
      </c>
      <c r="Q15" s="27">
        <f t="shared" si="1"/>
        <v>248.87</v>
      </c>
      <c r="R15" s="27">
        <f>RANK(Q15,Q6:Q21,0)</f>
        <v>12</v>
      </c>
      <c r="S15" s="27">
        <v>5</v>
      </c>
    </row>
    <row r="16" spans="2:20" s="21" customFormat="1" ht="22.5">
      <c r="B16" s="22" t="s">
        <v>46</v>
      </c>
      <c r="C16" s="23" t="s">
        <v>22</v>
      </c>
      <c r="D16" s="24" t="s">
        <v>35</v>
      </c>
      <c r="E16" s="25"/>
      <c r="F16" s="30"/>
      <c r="G16" s="27"/>
      <c r="H16" s="27">
        <v>1</v>
      </c>
      <c r="I16" s="27">
        <v>274.51</v>
      </c>
      <c r="J16" s="29">
        <f>RANK(I16,I14:I21,0)</f>
        <v>3</v>
      </c>
      <c r="K16" s="1"/>
      <c r="L16" s="1"/>
      <c r="M16" s="22" t="s">
        <v>46</v>
      </c>
      <c r="N16" s="23" t="s">
        <v>22</v>
      </c>
      <c r="O16" s="27">
        <f t="shared" si="2"/>
        <v>274.51</v>
      </c>
      <c r="P16" s="27">
        <f>Pénalités!G16</f>
        <v>0</v>
      </c>
      <c r="Q16" s="27">
        <f t="shared" si="1"/>
        <v>274.51</v>
      </c>
      <c r="R16" s="27">
        <f>RANK(Q16,Q6:Q21,0)</f>
        <v>5</v>
      </c>
      <c r="S16" s="27">
        <v>19</v>
      </c>
    </row>
    <row r="17" spans="2:19" s="21" customFormat="1" ht="22.5">
      <c r="B17" s="22" t="s">
        <v>42</v>
      </c>
      <c r="C17" s="23" t="s">
        <v>14</v>
      </c>
      <c r="D17" s="24" t="s">
        <v>28</v>
      </c>
      <c r="E17" s="25"/>
      <c r="F17" s="30"/>
      <c r="G17" s="27"/>
      <c r="H17" s="27">
        <v>2</v>
      </c>
      <c r="I17" s="27">
        <v>280.87</v>
      </c>
      <c r="J17" s="29">
        <f>RANK(I17,I14:I21,0)</f>
        <v>1</v>
      </c>
      <c r="K17" s="1"/>
      <c r="L17" s="1"/>
      <c r="M17" s="22" t="s">
        <v>42</v>
      </c>
      <c r="N17" s="23" t="s">
        <v>14</v>
      </c>
      <c r="O17" s="27">
        <f t="shared" si="2"/>
        <v>280.87</v>
      </c>
      <c r="P17" s="27">
        <f>Pénalités!G17</f>
        <v>0</v>
      </c>
      <c r="Q17" s="27">
        <f t="shared" si="1"/>
        <v>280.87</v>
      </c>
      <c r="R17" s="27">
        <f>RANK(Q17,Q6:Q21,0)</f>
        <v>1</v>
      </c>
      <c r="S17" s="27">
        <v>30</v>
      </c>
    </row>
    <row r="18" spans="2:19" s="21" customFormat="1" ht="22.5">
      <c r="B18" s="22" t="s">
        <v>43</v>
      </c>
      <c r="C18" s="23" t="s">
        <v>18</v>
      </c>
      <c r="D18" s="24" t="s">
        <v>32</v>
      </c>
      <c r="E18" s="25"/>
      <c r="F18" s="30"/>
      <c r="G18" s="27"/>
      <c r="H18" s="27">
        <v>3</v>
      </c>
      <c r="I18" s="27">
        <v>255.52</v>
      </c>
      <c r="J18" s="29">
        <f>RANK(I18,I14:I21,0)</f>
        <v>4</v>
      </c>
      <c r="K18" s="1"/>
      <c r="L18" s="1"/>
      <c r="M18" s="22" t="s">
        <v>43</v>
      </c>
      <c r="N18" s="23" t="s">
        <v>18</v>
      </c>
      <c r="O18" s="27">
        <f t="shared" si="2"/>
        <v>255.52</v>
      </c>
      <c r="P18" s="27">
        <f>Pénalités!G18</f>
        <v>0</v>
      </c>
      <c r="Q18" s="27">
        <f t="shared" si="1"/>
        <v>255.52</v>
      </c>
      <c r="R18" s="27">
        <f>RANK(Q18,Q6:Q21,0)</f>
        <v>8</v>
      </c>
      <c r="S18" s="27">
        <v>13</v>
      </c>
    </row>
    <row r="19" spans="2:19" s="21" customFormat="1" ht="22.5">
      <c r="B19" s="22" t="s">
        <v>44</v>
      </c>
      <c r="C19" s="23" t="s">
        <v>19</v>
      </c>
      <c r="D19" s="24" t="s">
        <v>33</v>
      </c>
      <c r="E19" s="25"/>
      <c r="F19" s="30"/>
      <c r="G19" s="27"/>
      <c r="H19" s="27">
        <v>4</v>
      </c>
      <c r="I19" s="27">
        <v>242.3</v>
      </c>
      <c r="J19" s="29">
        <f>RANK(I19,I14:I21,0)</f>
        <v>7</v>
      </c>
      <c r="K19" s="1"/>
      <c r="L19" s="1"/>
      <c r="M19" s="22" t="s">
        <v>44</v>
      </c>
      <c r="N19" s="23" t="s">
        <v>19</v>
      </c>
      <c r="O19" s="27">
        <f t="shared" si="2"/>
        <v>242.3</v>
      </c>
      <c r="P19" s="27">
        <f>Pénalités!G19</f>
        <v>0</v>
      </c>
      <c r="Q19" s="27">
        <f t="shared" si="1"/>
        <v>242.3</v>
      </c>
      <c r="R19" s="27">
        <f>RANK(Q19,Q6:Q21,0)</f>
        <v>14</v>
      </c>
      <c r="S19" s="27">
        <v>2</v>
      </c>
    </row>
    <row r="20" spans="2:19" s="21" customFormat="1" ht="22.5">
      <c r="B20" s="22" t="s">
        <v>47</v>
      </c>
      <c r="C20" s="23" t="s">
        <v>23</v>
      </c>
      <c r="D20" s="24" t="s">
        <v>36</v>
      </c>
      <c r="E20" s="25"/>
      <c r="F20" s="30"/>
      <c r="G20" s="27"/>
      <c r="H20" s="27">
        <v>5</v>
      </c>
      <c r="I20" s="27">
        <v>279.14999999999998</v>
      </c>
      <c r="J20" s="29">
        <f>RANK(I20,I14:I21,0)</f>
        <v>2</v>
      </c>
      <c r="K20" s="1"/>
      <c r="L20" s="1"/>
      <c r="M20" s="22" t="s">
        <v>47</v>
      </c>
      <c r="N20" s="23" t="s">
        <v>23</v>
      </c>
      <c r="O20" s="27">
        <f t="shared" si="2"/>
        <v>279.14999999999998</v>
      </c>
      <c r="P20" s="27">
        <f>Pénalités!G20</f>
        <v>0</v>
      </c>
      <c r="Q20" s="27">
        <f t="shared" si="1"/>
        <v>279.14999999999998</v>
      </c>
      <c r="R20" s="27">
        <f>RANK(Q20,Q6:Q21,0)</f>
        <v>3</v>
      </c>
      <c r="S20" s="27">
        <v>24</v>
      </c>
    </row>
    <row r="21" spans="2:19" s="21" customFormat="1" ht="22.5" customHeight="1" thickBot="1">
      <c r="B21" s="31"/>
      <c r="C21" s="32"/>
      <c r="D21" s="33"/>
      <c r="E21" s="34"/>
      <c r="F21" s="35"/>
      <c r="G21" s="36"/>
      <c r="H21" s="36"/>
      <c r="I21" s="36"/>
      <c r="J21" s="42" t="e">
        <f>RANK(I21,I14:I21,0)</f>
        <v>#N/A</v>
      </c>
      <c r="K21" s="1"/>
      <c r="L21" s="1"/>
      <c r="M21" s="31"/>
      <c r="N21" s="32"/>
      <c r="O21" s="36">
        <f t="shared" si="2"/>
        <v>0</v>
      </c>
      <c r="P21" s="36">
        <f>Pénalités!G21</f>
        <v>0</v>
      </c>
      <c r="Q21" s="36">
        <f t="shared" si="1"/>
        <v>0</v>
      </c>
      <c r="R21" s="36">
        <f>RANK(Q21,Q6:Q21,0)</f>
        <v>16</v>
      </c>
      <c r="S21" s="36"/>
    </row>
  </sheetData>
  <mergeCells count="3">
    <mergeCell ref="B4:J4"/>
    <mergeCell ref="B2:J2"/>
    <mergeCell ref="M4:S4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J21"/>
  <sheetViews>
    <sheetView workbookViewId="0">
      <selection activeCell="D12" sqref="D12"/>
    </sheetView>
  </sheetViews>
  <sheetFormatPr baseColWidth="10" defaultRowHeight="14.25"/>
  <cols>
    <col min="1" max="1" width="11.42578125" style="1"/>
    <col min="2" max="2" width="10.28515625" style="1" customWidth="1"/>
    <col min="3" max="3" width="16.42578125" style="1" bestFit="1" customWidth="1"/>
    <col min="4" max="4" width="21.28515625" style="1" bestFit="1" customWidth="1"/>
    <col min="5" max="5" width="11.85546875" style="1" bestFit="1" customWidth="1"/>
    <col min="6" max="7" width="15" style="1" bestFit="1" customWidth="1"/>
    <col min="8" max="8" width="19.5703125" style="1" customWidth="1"/>
    <col min="9" max="9" width="10.7109375" style="1" customWidth="1"/>
    <col min="10" max="10" width="17" style="1" customWidth="1"/>
    <col min="11" max="16384" width="11.42578125" style="1"/>
  </cols>
  <sheetData>
    <row r="1" spans="2:10" ht="9.75" customHeight="1" thickBot="1"/>
    <row r="2" spans="2:10" s="3" customFormat="1" ht="18.75" thickBot="1">
      <c r="B2" s="109" t="s">
        <v>58</v>
      </c>
      <c r="C2" s="110"/>
      <c r="D2" s="110"/>
      <c r="E2" s="110"/>
      <c r="F2" s="110"/>
      <c r="G2" s="111"/>
    </row>
    <row r="3" spans="2:10" ht="9.75" customHeight="1" thickBot="1">
      <c r="C3" s="104"/>
      <c r="D3" s="104"/>
      <c r="E3" s="104"/>
      <c r="F3" s="104"/>
      <c r="G3" s="104"/>
      <c r="H3" s="105"/>
      <c r="I3" s="105"/>
      <c r="J3" s="105"/>
    </row>
    <row r="4" spans="2:10" s="4" customFormat="1" ht="18.75" customHeight="1" thickBot="1">
      <c r="B4" s="106" t="s">
        <v>57</v>
      </c>
      <c r="C4" s="107"/>
      <c r="D4" s="107"/>
      <c r="E4" s="107"/>
      <c r="F4" s="107"/>
      <c r="G4" s="108"/>
      <c r="H4" s="59"/>
      <c r="I4" s="59"/>
      <c r="J4" s="59"/>
    </row>
    <row r="5" spans="2:10" s="12" customFormat="1" ht="26.25" thickBot="1">
      <c r="B5" s="9" t="s">
        <v>39</v>
      </c>
      <c r="C5" s="10" t="s">
        <v>8</v>
      </c>
      <c r="D5" s="60" t="s">
        <v>0</v>
      </c>
      <c r="E5" s="61" t="s">
        <v>59</v>
      </c>
      <c r="F5" s="61" t="s">
        <v>60</v>
      </c>
      <c r="G5" s="62" t="s">
        <v>61</v>
      </c>
    </row>
    <row r="6" spans="2:10" s="21" customFormat="1" ht="22.5">
      <c r="B6" s="13" t="s">
        <v>40</v>
      </c>
      <c r="C6" s="14" t="s">
        <v>9</v>
      </c>
      <c r="D6" s="63" t="s">
        <v>24</v>
      </c>
      <c r="E6" s="64"/>
      <c r="F6" s="64"/>
      <c r="G6" s="65"/>
    </row>
    <row r="7" spans="2:10" s="21" customFormat="1" ht="22.5">
      <c r="B7" s="22" t="s">
        <v>40</v>
      </c>
      <c r="C7" s="23" t="s">
        <v>11</v>
      </c>
      <c r="D7" s="66" t="s">
        <v>26</v>
      </c>
      <c r="E7" s="67"/>
      <c r="F7" s="67"/>
      <c r="G7" s="68"/>
    </row>
    <row r="8" spans="2:10" s="21" customFormat="1" ht="22.5">
      <c r="B8" s="22" t="s">
        <v>41</v>
      </c>
      <c r="C8" s="23" t="s">
        <v>21</v>
      </c>
      <c r="D8" s="66" t="s">
        <v>34</v>
      </c>
      <c r="E8" s="67"/>
      <c r="F8" s="67"/>
      <c r="G8" s="68"/>
    </row>
    <row r="9" spans="2:10" s="21" customFormat="1" ht="22.5">
      <c r="B9" s="22" t="s">
        <v>42</v>
      </c>
      <c r="C9" s="23" t="s">
        <v>13</v>
      </c>
      <c r="D9" s="66" t="s">
        <v>27</v>
      </c>
      <c r="E9" s="67"/>
      <c r="F9" s="67"/>
      <c r="G9" s="68"/>
    </row>
    <row r="10" spans="2:10" s="21" customFormat="1" ht="22.5">
      <c r="B10" s="22" t="s">
        <v>42</v>
      </c>
      <c r="C10" s="23" t="s">
        <v>15</v>
      </c>
      <c r="D10" s="66" t="s">
        <v>29</v>
      </c>
      <c r="E10" s="67"/>
      <c r="F10" s="67"/>
      <c r="G10" s="68"/>
    </row>
    <row r="11" spans="2:10" s="21" customFormat="1" ht="22.5">
      <c r="B11" s="22" t="s">
        <v>43</v>
      </c>
      <c r="C11" s="23" t="s">
        <v>17</v>
      </c>
      <c r="D11" s="66" t="s">
        <v>31</v>
      </c>
      <c r="E11" s="67"/>
      <c r="F11" s="67"/>
      <c r="G11" s="68"/>
    </row>
    <row r="12" spans="2:10" s="21" customFormat="1" ht="22.5">
      <c r="B12" s="22" t="s">
        <v>44</v>
      </c>
      <c r="C12" s="23" t="s">
        <v>20</v>
      </c>
      <c r="D12" s="66" t="s">
        <v>68</v>
      </c>
      <c r="E12" s="67"/>
      <c r="F12" s="67"/>
      <c r="G12" s="68"/>
    </row>
    <row r="13" spans="2:10" s="21" customFormat="1" ht="22.5">
      <c r="B13" s="22" t="s">
        <v>45</v>
      </c>
      <c r="C13" s="23" t="s">
        <v>16</v>
      </c>
      <c r="D13" s="66" t="s">
        <v>30</v>
      </c>
      <c r="E13" s="67"/>
      <c r="F13" s="67"/>
      <c r="G13" s="68"/>
    </row>
    <row r="14" spans="2:10" s="21" customFormat="1" ht="22.5">
      <c r="B14" s="22" t="s">
        <v>40</v>
      </c>
      <c r="C14" s="23" t="s">
        <v>10</v>
      </c>
      <c r="D14" s="69" t="s">
        <v>25</v>
      </c>
      <c r="E14" s="67"/>
      <c r="F14" s="67"/>
      <c r="G14" s="68"/>
    </row>
    <row r="15" spans="2:10" s="21" customFormat="1" ht="22.5">
      <c r="B15" s="22" t="s">
        <v>40</v>
      </c>
      <c r="C15" s="23" t="s">
        <v>12</v>
      </c>
      <c r="D15" s="66" t="s">
        <v>56</v>
      </c>
      <c r="E15" s="67"/>
      <c r="F15" s="67"/>
      <c r="G15" s="68"/>
    </row>
    <row r="16" spans="2:10" s="21" customFormat="1" ht="22.5">
      <c r="B16" s="22" t="s">
        <v>46</v>
      </c>
      <c r="C16" s="23" t="s">
        <v>22</v>
      </c>
      <c r="D16" s="66" t="s">
        <v>35</v>
      </c>
      <c r="E16" s="67"/>
      <c r="F16" s="67"/>
      <c r="G16" s="68"/>
    </row>
    <row r="17" spans="2:7" s="21" customFormat="1" ht="22.5">
      <c r="B17" s="22" t="s">
        <v>42</v>
      </c>
      <c r="C17" s="23" t="s">
        <v>14</v>
      </c>
      <c r="D17" s="66" t="s">
        <v>28</v>
      </c>
      <c r="E17" s="67"/>
      <c r="F17" s="67"/>
      <c r="G17" s="68"/>
    </row>
    <row r="18" spans="2:7" s="21" customFormat="1" ht="22.5">
      <c r="B18" s="22" t="s">
        <v>43</v>
      </c>
      <c r="C18" s="23" t="s">
        <v>18</v>
      </c>
      <c r="D18" s="66" t="s">
        <v>32</v>
      </c>
      <c r="E18" s="67"/>
      <c r="F18" s="67"/>
      <c r="G18" s="68"/>
    </row>
    <row r="19" spans="2:7" s="21" customFormat="1" ht="22.5">
      <c r="B19" s="22" t="s">
        <v>44</v>
      </c>
      <c r="C19" s="23" t="s">
        <v>19</v>
      </c>
      <c r="D19" s="66" t="s">
        <v>33</v>
      </c>
      <c r="E19" s="67"/>
      <c r="F19" s="67"/>
      <c r="G19" s="68"/>
    </row>
    <row r="20" spans="2:7" s="21" customFormat="1" ht="22.5">
      <c r="B20" s="22" t="s">
        <v>47</v>
      </c>
      <c r="C20" s="23" t="s">
        <v>23</v>
      </c>
      <c r="D20" s="66" t="s">
        <v>36</v>
      </c>
      <c r="E20" s="67"/>
      <c r="F20" s="67"/>
      <c r="G20" s="68"/>
    </row>
    <row r="21" spans="2:7" s="21" customFormat="1" ht="22.5" customHeight="1" thickBot="1">
      <c r="B21" s="31"/>
      <c r="C21" s="32"/>
      <c r="D21" s="70"/>
      <c r="E21" s="71"/>
      <c r="F21" s="71"/>
      <c r="G21" s="72"/>
    </row>
  </sheetData>
  <mergeCells count="3">
    <mergeCell ref="C3:J3"/>
    <mergeCell ref="B4:G4"/>
    <mergeCell ref="B2:G2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C12" sqref="C12"/>
    </sheetView>
  </sheetViews>
  <sheetFormatPr baseColWidth="10" defaultRowHeight="15"/>
  <cols>
    <col min="1" max="1" width="11.28515625" style="1" customWidth="1"/>
    <col min="2" max="2" width="16.42578125" style="1" bestFit="1" customWidth="1"/>
    <col min="3" max="3" width="21" style="1" customWidth="1"/>
    <col min="4" max="4" width="7.7109375" style="1" customWidth="1"/>
    <col min="5" max="5" width="6.7109375" style="1" customWidth="1"/>
    <col min="6" max="6" width="6.5703125" style="1" bestFit="1" customWidth="1"/>
    <col min="7" max="7" width="7.7109375" style="1" customWidth="1"/>
    <col min="8" max="8" width="6.7109375" style="1" customWidth="1"/>
    <col min="9" max="9" width="6.5703125" style="1" bestFit="1" customWidth="1"/>
    <col min="10" max="10" width="7.7109375" style="1" customWidth="1"/>
    <col min="11" max="11" width="6.7109375" style="1" customWidth="1"/>
    <col min="12" max="12" width="6.5703125" style="1" bestFit="1" customWidth="1"/>
    <col min="13" max="13" width="7.7109375" style="1" customWidth="1"/>
    <col min="14" max="14" width="8" style="1" customWidth="1"/>
    <col min="15" max="15" width="7.5703125" style="1" customWidth="1"/>
    <col min="16" max="16" width="11.42578125" style="81"/>
    <col min="17" max="16384" width="11.42578125" style="1"/>
  </cols>
  <sheetData>
    <row r="1" spans="1:16" ht="9.75" customHeight="1" thickBot="1"/>
    <row r="2" spans="1:16" s="78" customFormat="1" ht="21" thickBot="1">
      <c r="A2" s="90" t="s">
        <v>58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/>
      <c r="P2" s="82"/>
    </row>
    <row r="3" spans="1:16" ht="9.75" customHeight="1" thickBot="1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</row>
    <row r="4" spans="1:16" ht="18.75" customHeight="1" thickBot="1">
      <c r="A4" s="112" t="s">
        <v>55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4"/>
    </row>
    <row r="5" spans="1:16" s="12" customFormat="1" ht="52.5" customHeight="1" thickBot="1">
      <c r="A5" s="9" t="s">
        <v>39</v>
      </c>
      <c r="B5" s="10" t="s">
        <v>8</v>
      </c>
      <c r="C5" s="60" t="s">
        <v>0</v>
      </c>
      <c r="D5" s="80" t="s">
        <v>54</v>
      </c>
      <c r="E5" s="7" t="s">
        <v>6</v>
      </c>
      <c r="F5" s="8" t="s">
        <v>7</v>
      </c>
      <c r="G5" s="73" t="s">
        <v>50</v>
      </c>
      <c r="H5" s="11" t="s">
        <v>6</v>
      </c>
      <c r="I5" s="11" t="s">
        <v>7</v>
      </c>
      <c r="J5" s="74" t="s">
        <v>51</v>
      </c>
      <c r="K5" s="11" t="s">
        <v>6</v>
      </c>
      <c r="L5" s="11" t="s">
        <v>7</v>
      </c>
      <c r="M5" s="86" t="s">
        <v>62</v>
      </c>
      <c r="N5" s="7" t="s">
        <v>66</v>
      </c>
      <c r="O5" s="8" t="s">
        <v>67</v>
      </c>
    </row>
    <row r="6" spans="1:16" s="21" customFormat="1" ht="22.5">
      <c r="A6" s="13" t="s">
        <v>40</v>
      </c>
      <c r="B6" s="14" t="s">
        <v>9</v>
      </c>
      <c r="C6" s="63" t="s">
        <v>24</v>
      </c>
      <c r="D6" s="79">
        <f>'1ère Course'!Q6</f>
        <v>265.93</v>
      </c>
      <c r="E6" s="41">
        <f>RANK(D6,D6:D21,0)</f>
        <v>5</v>
      </c>
      <c r="F6" s="41">
        <f>'1ère Course'!S6</f>
        <v>19</v>
      </c>
      <c r="G6" s="64">
        <f>'2ème Course'!Q6</f>
        <v>271.72000000000003</v>
      </c>
      <c r="H6" s="18">
        <f>RANK(G6,G6:G21,0)</f>
        <v>4</v>
      </c>
      <c r="I6" s="18">
        <f>'2ème Course'!S6</f>
        <v>21</v>
      </c>
      <c r="J6" s="64">
        <f>'3ème Course'!Q6</f>
        <v>276.45999999999998</v>
      </c>
      <c r="K6" s="18">
        <f>RANK(J6,J6:J21,0)</f>
        <v>4</v>
      </c>
      <c r="L6" s="19">
        <f>'3ème Course'!S6</f>
        <v>21</v>
      </c>
      <c r="M6" s="64">
        <f t="shared" ref="M6:M21" si="0">F6+I6+L6</f>
        <v>61</v>
      </c>
      <c r="N6" s="18">
        <f>RANK(M6,M6:M21,0)</f>
        <v>5</v>
      </c>
      <c r="O6" s="20">
        <v>4</v>
      </c>
      <c r="P6" s="83"/>
    </row>
    <row r="7" spans="1:16" s="21" customFormat="1" ht="22.5">
      <c r="A7" s="22" t="s">
        <v>40</v>
      </c>
      <c r="B7" s="23" t="s">
        <v>11</v>
      </c>
      <c r="C7" s="66" t="s">
        <v>26</v>
      </c>
      <c r="D7" s="67">
        <f>'1ère Course'!Q7</f>
        <v>235.53</v>
      </c>
      <c r="E7" s="27">
        <f>RANK(D7,D6:D21,0)</f>
        <v>11</v>
      </c>
      <c r="F7" s="27">
        <f>'1ère Course'!S7</f>
        <v>7</v>
      </c>
      <c r="G7" s="67">
        <f>'2ème Course'!Q7</f>
        <v>240.59</v>
      </c>
      <c r="H7" s="27">
        <f>RANK(G7,G6:G21,0)</f>
        <v>13</v>
      </c>
      <c r="I7" s="27">
        <f>'2ème Course'!S7</f>
        <v>3</v>
      </c>
      <c r="J7" s="67">
        <f>'3ème Course'!Q7</f>
        <v>233.05</v>
      </c>
      <c r="K7" s="27">
        <f>RANK(J7,J6:J21,0)</f>
        <v>15</v>
      </c>
      <c r="L7" s="28">
        <f>'3ème Course'!S7</f>
        <v>1</v>
      </c>
      <c r="M7" s="67">
        <f t="shared" si="0"/>
        <v>11</v>
      </c>
      <c r="N7" s="27">
        <f>RANK(M7,M6:M21,0)</f>
        <v>14</v>
      </c>
      <c r="O7" s="29"/>
      <c r="P7" s="83"/>
    </row>
    <row r="8" spans="1:16" s="21" customFormat="1" ht="22.5">
      <c r="A8" s="22" t="s">
        <v>41</v>
      </c>
      <c r="B8" s="23" t="s">
        <v>21</v>
      </c>
      <c r="C8" s="66" t="s">
        <v>34</v>
      </c>
      <c r="D8" s="67">
        <f>'1ère Course'!Q8</f>
        <v>245.7</v>
      </c>
      <c r="E8" s="27">
        <f>RANK(D8,D6:D21,0)</f>
        <v>9</v>
      </c>
      <c r="F8" s="27">
        <f>'1ère Course'!S8</f>
        <v>11</v>
      </c>
      <c r="G8" s="67">
        <f>'2ème Course'!Q8</f>
        <v>247.34</v>
      </c>
      <c r="H8" s="27">
        <f>RANK(G8,G6:G21,0)</f>
        <v>10</v>
      </c>
      <c r="I8" s="27">
        <f>'2ème Course'!S8</f>
        <v>9</v>
      </c>
      <c r="J8" s="67">
        <f>'3ème Course'!Q8</f>
        <v>252.35</v>
      </c>
      <c r="K8" s="27">
        <f>RANK(J8,J6:J21,0)</f>
        <v>9</v>
      </c>
      <c r="L8" s="28">
        <f>'3ème Course'!S8</f>
        <v>11</v>
      </c>
      <c r="M8" s="67">
        <f t="shared" si="0"/>
        <v>31</v>
      </c>
      <c r="N8" s="27">
        <f>RANK(M8,M6:M21,0)</f>
        <v>9</v>
      </c>
      <c r="O8" s="85">
        <v>6</v>
      </c>
      <c r="P8" s="83"/>
    </row>
    <row r="9" spans="1:16" s="21" customFormat="1" ht="22.5">
      <c r="A9" s="22" t="s">
        <v>42</v>
      </c>
      <c r="B9" s="23" t="s">
        <v>13</v>
      </c>
      <c r="C9" s="66" t="s">
        <v>27</v>
      </c>
      <c r="D9" s="67">
        <f>'1ère Course'!Q9</f>
        <v>273.69</v>
      </c>
      <c r="E9" s="27">
        <f>RANK(D9,D6:D21,0)</f>
        <v>2</v>
      </c>
      <c r="F9" s="27">
        <f>'1ère Course'!S9</f>
        <v>27</v>
      </c>
      <c r="G9" s="67">
        <f>'2ème Course'!Q9</f>
        <v>280.44</v>
      </c>
      <c r="H9" s="27">
        <f>RANK(G9,G6:G21,0)</f>
        <v>1</v>
      </c>
      <c r="I9" s="27">
        <f>'2ème Course'!S9</f>
        <v>30</v>
      </c>
      <c r="J9" s="67">
        <f>'3ème Course'!Q9</f>
        <v>279.99</v>
      </c>
      <c r="K9" s="27">
        <f>RANK(J9,J6:J21,0)</f>
        <v>2</v>
      </c>
      <c r="L9" s="28">
        <f>'3ème Course'!S9</f>
        <v>27</v>
      </c>
      <c r="M9" s="67">
        <f t="shared" si="0"/>
        <v>84</v>
      </c>
      <c r="N9" s="27">
        <f>RANK(M9,M6:M21,0)</f>
        <v>2</v>
      </c>
      <c r="O9" s="29"/>
      <c r="P9" s="83"/>
    </row>
    <row r="10" spans="1:16" s="21" customFormat="1" ht="22.5">
      <c r="A10" s="22" t="s">
        <v>42</v>
      </c>
      <c r="B10" s="23" t="s">
        <v>15</v>
      </c>
      <c r="C10" s="66" t="s">
        <v>29</v>
      </c>
      <c r="D10" s="67">
        <f>'1ère Course'!Q10</f>
        <v>246.1</v>
      </c>
      <c r="E10" s="27">
        <f>RANK(D10,D6:D21,0)</f>
        <v>8</v>
      </c>
      <c r="F10" s="27">
        <f>'1ère Course'!S10</f>
        <v>13</v>
      </c>
      <c r="G10" s="67">
        <f>'2ème Course'!Q10</f>
        <v>267.92</v>
      </c>
      <c r="H10" s="27">
        <f>RANK(G10,G6:G21,0)</f>
        <v>5</v>
      </c>
      <c r="I10" s="27">
        <f>'2ème Course'!S10</f>
        <v>19</v>
      </c>
      <c r="J10" s="67">
        <f>'3ème Course'!Q10</f>
        <v>268.24</v>
      </c>
      <c r="K10" s="27">
        <f>RANK(J10,J6:J21,0)</f>
        <v>7</v>
      </c>
      <c r="L10" s="28">
        <f>'3ème Course'!S10</f>
        <v>15</v>
      </c>
      <c r="M10" s="67">
        <f t="shared" si="0"/>
        <v>47</v>
      </c>
      <c r="N10" s="27">
        <f>RANK(M10,M6:M21,0)</f>
        <v>6</v>
      </c>
      <c r="O10" s="29"/>
      <c r="P10" s="83"/>
    </row>
    <row r="11" spans="1:16" s="21" customFormat="1" ht="22.5">
      <c r="A11" s="22" t="s">
        <v>43</v>
      </c>
      <c r="B11" s="23" t="s">
        <v>17</v>
      </c>
      <c r="C11" s="66" t="s">
        <v>31</v>
      </c>
      <c r="D11" s="67">
        <f>'1ère Course'!Q11</f>
        <v>236.61</v>
      </c>
      <c r="E11" s="27">
        <f>RANK(D11,D6:D21,0)</f>
        <v>10</v>
      </c>
      <c r="F11" s="27">
        <f>'1ère Course'!S11</f>
        <v>9</v>
      </c>
      <c r="G11" s="67">
        <f>'2ème Course'!Q11</f>
        <v>240.73</v>
      </c>
      <c r="H11" s="27">
        <f>RANK(G11,G6:G21,0)</f>
        <v>12</v>
      </c>
      <c r="I11" s="27">
        <f>'2ème Course'!S11</f>
        <v>5</v>
      </c>
      <c r="J11" s="67">
        <f>'3ème Course'!Q11</f>
        <v>249.89</v>
      </c>
      <c r="K11" s="27">
        <f>RANK(J11,J6:J21,0)</f>
        <v>11</v>
      </c>
      <c r="L11" s="28">
        <f>'3ème Course'!S11</f>
        <v>7</v>
      </c>
      <c r="M11" s="67">
        <f t="shared" si="0"/>
        <v>21</v>
      </c>
      <c r="N11" s="27">
        <f>RANK(M11,M6:M21,0)</f>
        <v>11</v>
      </c>
      <c r="O11" s="85">
        <v>7</v>
      </c>
      <c r="P11" s="83"/>
    </row>
    <row r="12" spans="1:16" s="21" customFormat="1" ht="22.5">
      <c r="A12" s="22" t="s">
        <v>44</v>
      </c>
      <c r="B12" s="23" t="s">
        <v>20</v>
      </c>
      <c r="C12" s="66" t="s">
        <v>68</v>
      </c>
      <c r="D12" s="67">
        <f>'1ère Course'!Q12</f>
        <v>228.51</v>
      </c>
      <c r="E12" s="27">
        <f>RANK(D12,D6:D21,0)</f>
        <v>13</v>
      </c>
      <c r="F12" s="27">
        <f>'1ère Course'!S12</f>
        <v>3</v>
      </c>
      <c r="G12" s="67">
        <f>'2ème Course'!Q12</f>
        <v>243.68</v>
      </c>
      <c r="H12" s="27">
        <f>RANK(G12,G6:G21,0)</f>
        <v>11</v>
      </c>
      <c r="I12" s="27">
        <f>'2ème Course'!S12</f>
        <v>7</v>
      </c>
      <c r="J12" s="67">
        <f>'3ème Course'!Q12</f>
        <v>252.14</v>
      </c>
      <c r="K12" s="27">
        <f>RANK(J12,J6:J21,0)</f>
        <v>10</v>
      </c>
      <c r="L12" s="28">
        <f>'3ème Course'!S12</f>
        <v>9</v>
      </c>
      <c r="M12" s="67">
        <f t="shared" si="0"/>
        <v>19</v>
      </c>
      <c r="N12" s="27">
        <f>RANK(M12,M6:M21,0)</f>
        <v>12</v>
      </c>
      <c r="O12" s="85">
        <v>8</v>
      </c>
      <c r="P12" s="83"/>
    </row>
    <row r="13" spans="1:16" s="21" customFormat="1" ht="22.5">
      <c r="A13" s="22" t="s">
        <v>45</v>
      </c>
      <c r="B13" s="23" t="s">
        <v>16</v>
      </c>
      <c r="C13" s="66" t="s">
        <v>30</v>
      </c>
      <c r="D13" s="67">
        <f>'1ère Course'!Q13</f>
        <v>181.28</v>
      </c>
      <c r="E13" s="27">
        <f>RANK(D13,D6:D21,0)</f>
        <v>14</v>
      </c>
      <c r="F13" s="27">
        <f>'1ère Course'!S13</f>
        <v>2</v>
      </c>
      <c r="G13" s="67">
        <f>'2ème Course'!Q13</f>
        <v>267.38</v>
      </c>
      <c r="H13" s="27">
        <f>RANK(G13,G6:G21,0)</f>
        <v>7</v>
      </c>
      <c r="I13" s="27">
        <f>'2ème Course'!S13</f>
        <v>15</v>
      </c>
      <c r="J13" s="67">
        <f>'3ème Course'!Q13</f>
        <v>268.52999999999997</v>
      </c>
      <c r="K13" s="27">
        <f>RANK(J13,J6:J21,0)</f>
        <v>6</v>
      </c>
      <c r="L13" s="28">
        <f>'3ème Course'!S13</f>
        <v>17</v>
      </c>
      <c r="M13" s="67">
        <f t="shared" si="0"/>
        <v>34</v>
      </c>
      <c r="N13" s="27">
        <f>RANK(M13,M6:M21,0)</f>
        <v>7</v>
      </c>
      <c r="O13" s="29">
        <v>5</v>
      </c>
      <c r="P13" s="83"/>
    </row>
    <row r="14" spans="1:16" s="21" customFormat="1" ht="33.75">
      <c r="A14" s="22" t="s">
        <v>40</v>
      </c>
      <c r="B14" s="23" t="s">
        <v>10</v>
      </c>
      <c r="C14" s="69" t="s">
        <v>25</v>
      </c>
      <c r="D14" s="67">
        <f>'1ère Course'!Q14</f>
        <v>259.42</v>
      </c>
      <c r="E14" s="27">
        <f>RANK(D14,D6:D21,0)</f>
        <v>6</v>
      </c>
      <c r="F14" s="27">
        <f>'1ère Course'!S14</f>
        <v>17</v>
      </c>
      <c r="G14" s="67">
        <f>'2ème Course'!Q14</f>
        <v>262.12</v>
      </c>
      <c r="H14" s="27">
        <f>RANK(G14,G6:G21,0)</f>
        <v>9</v>
      </c>
      <c r="I14" s="27">
        <f>'2ème Course'!S14</f>
        <v>11</v>
      </c>
      <c r="J14" s="67">
        <f>'3ème Course'!Q14</f>
        <v>243.69</v>
      </c>
      <c r="K14" s="27">
        <f>RANK(J14,J6:J21,0)</f>
        <v>13</v>
      </c>
      <c r="L14" s="28">
        <f>'3ème Course'!S14</f>
        <v>3</v>
      </c>
      <c r="M14" s="67">
        <f t="shared" si="0"/>
        <v>31</v>
      </c>
      <c r="N14" s="27">
        <f>RANK(M14,M6:M21,0)</f>
        <v>9</v>
      </c>
      <c r="O14" s="29"/>
      <c r="P14" s="83"/>
    </row>
    <row r="15" spans="1:16" s="21" customFormat="1" ht="22.5">
      <c r="A15" s="22" t="s">
        <v>40</v>
      </c>
      <c r="B15" s="23" t="s">
        <v>12</v>
      </c>
      <c r="C15" s="66" t="s">
        <v>56</v>
      </c>
      <c r="D15" s="67">
        <f>'1ère Course'!Q15</f>
        <v>255.36</v>
      </c>
      <c r="E15" s="27">
        <f>RANK(D15,D6:D21,0)</f>
        <v>7</v>
      </c>
      <c r="F15" s="27">
        <f>'1ère Course'!S15</f>
        <v>15</v>
      </c>
      <c r="G15" s="67">
        <f>'2ème Course'!Q15</f>
        <v>263.37</v>
      </c>
      <c r="H15" s="27">
        <f>RANK(G15,G6:G21,0)</f>
        <v>8</v>
      </c>
      <c r="I15" s="27">
        <f>'2ème Course'!S15</f>
        <v>13</v>
      </c>
      <c r="J15" s="67">
        <f>'3ème Course'!Q15</f>
        <v>248.87</v>
      </c>
      <c r="K15" s="27">
        <f>RANK(J15,J6:J21,0)</f>
        <v>12</v>
      </c>
      <c r="L15" s="28">
        <f>'3ème Course'!S15</f>
        <v>5</v>
      </c>
      <c r="M15" s="67">
        <f t="shared" si="0"/>
        <v>33</v>
      </c>
      <c r="N15" s="27">
        <f>RANK(M15,M6:M21,0)</f>
        <v>8</v>
      </c>
      <c r="O15" s="29"/>
      <c r="P15" s="83"/>
    </row>
    <row r="16" spans="1:16" s="21" customFormat="1" ht="22.5">
      <c r="A16" s="22" t="s">
        <v>46</v>
      </c>
      <c r="B16" s="23" t="s">
        <v>22</v>
      </c>
      <c r="C16" s="66" t="s">
        <v>35</v>
      </c>
      <c r="D16" s="67">
        <f>'1ère Course'!Q16</f>
        <v>271.70999999999998</v>
      </c>
      <c r="E16" s="27">
        <f>RANK(D16,D6:D21,0)</f>
        <v>4</v>
      </c>
      <c r="F16" s="27">
        <f>'1ère Course'!S16</f>
        <v>21</v>
      </c>
      <c r="G16" s="67">
        <f>'2ème Course'!Q16</f>
        <v>273.27999999999997</v>
      </c>
      <c r="H16" s="27">
        <f>RANK(G16,G6:G21,0)</f>
        <v>3</v>
      </c>
      <c r="I16" s="27">
        <f>'2ème Course'!S16</f>
        <v>24</v>
      </c>
      <c r="J16" s="67">
        <f>'3ème Course'!Q16</f>
        <v>274.51</v>
      </c>
      <c r="K16" s="27">
        <f>RANK(J16,J6:J21,0)</f>
        <v>5</v>
      </c>
      <c r="L16" s="28">
        <f>'3ème Course'!S16</f>
        <v>19</v>
      </c>
      <c r="M16" s="67">
        <f t="shared" si="0"/>
        <v>64</v>
      </c>
      <c r="N16" s="27">
        <f>RANK(M16,M6:M21,0)</f>
        <v>4</v>
      </c>
      <c r="O16" s="29">
        <v>3</v>
      </c>
      <c r="P16" s="83"/>
    </row>
    <row r="17" spans="1:16" s="21" customFormat="1" ht="22.5">
      <c r="A17" s="22" t="s">
        <v>42</v>
      </c>
      <c r="B17" s="23" t="s">
        <v>14</v>
      </c>
      <c r="C17" s="66" t="s">
        <v>28</v>
      </c>
      <c r="D17" s="67">
        <f>'1ère Course'!Q17</f>
        <v>279.88</v>
      </c>
      <c r="E17" s="27">
        <f>RANK(D17,D6:D21,0)</f>
        <v>1</v>
      </c>
      <c r="F17" s="27">
        <f>'1ère Course'!S17</f>
        <v>30</v>
      </c>
      <c r="G17" s="67">
        <f>'2ème Course'!Q17</f>
        <v>278.27999999999997</v>
      </c>
      <c r="H17" s="27">
        <f>RANK(G17,G6:G21,0)</f>
        <v>2</v>
      </c>
      <c r="I17" s="27">
        <f>'2ème Course'!S17</f>
        <v>27</v>
      </c>
      <c r="J17" s="67">
        <f>'3ème Course'!Q17</f>
        <v>280.87</v>
      </c>
      <c r="K17" s="27">
        <f>RANK(J17,J6:J21,0)</f>
        <v>1</v>
      </c>
      <c r="L17" s="28">
        <f>'3ème Course'!S17</f>
        <v>30</v>
      </c>
      <c r="M17" s="67">
        <f t="shared" si="0"/>
        <v>87</v>
      </c>
      <c r="N17" s="27">
        <f>RANK(M17,M6:M21,0)</f>
        <v>1</v>
      </c>
      <c r="O17" s="29">
        <v>1</v>
      </c>
      <c r="P17" s="83"/>
    </row>
    <row r="18" spans="1:16" s="21" customFormat="1" ht="22.5">
      <c r="A18" s="22" t="s">
        <v>43</v>
      </c>
      <c r="B18" s="23" t="s">
        <v>18</v>
      </c>
      <c r="C18" s="66" t="s">
        <v>32</v>
      </c>
      <c r="D18" s="67">
        <f>'1ère Course'!Q18</f>
        <v>234.94</v>
      </c>
      <c r="E18" s="27">
        <f>RANK(D18,D6:D21,0)</f>
        <v>12</v>
      </c>
      <c r="F18" s="27">
        <f>'1ère Course'!S18</f>
        <v>5</v>
      </c>
      <c r="G18" s="67">
        <f>'2ème Course'!Q18</f>
        <v>237.72</v>
      </c>
      <c r="H18" s="27">
        <f>RANK(G18,G6:G21,0)</f>
        <v>15</v>
      </c>
      <c r="I18" s="27">
        <f>'2ème Course'!S18</f>
        <v>1</v>
      </c>
      <c r="J18" s="67">
        <f>'3ème Course'!Q18</f>
        <v>255.52</v>
      </c>
      <c r="K18" s="27">
        <f>RANK(J18,J6:J21,0)</f>
        <v>8</v>
      </c>
      <c r="L18" s="28">
        <f>'3ème Course'!S18</f>
        <v>13</v>
      </c>
      <c r="M18" s="67">
        <f t="shared" si="0"/>
        <v>19</v>
      </c>
      <c r="N18" s="27">
        <f>RANK(M18,M6:M21,0)</f>
        <v>12</v>
      </c>
      <c r="O18" s="29"/>
      <c r="P18" s="83"/>
    </row>
    <row r="19" spans="1:16" s="21" customFormat="1" ht="22.5">
      <c r="A19" s="22" t="s">
        <v>44</v>
      </c>
      <c r="B19" s="23" t="s">
        <v>19</v>
      </c>
      <c r="C19" s="66" t="s">
        <v>33</v>
      </c>
      <c r="D19" s="67">
        <f>'1ère Course'!Q19</f>
        <v>161.83000000000001</v>
      </c>
      <c r="E19" s="27">
        <f>RANK(D19,D6:D21,0)</f>
        <v>15</v>
      </c>
      <c r="F19" s="27">
        <f>'1ère Course'!S19</f>
        <v>1</v>
      </c>
      <c r="G19" s="67">
        <f>'2ème Course'!Q19</f>
        <v>239.29</v>
      </c>
      <c r="H19" s="27">
        <f>RANK(G19,G6:G21,0)</f>
        <v>14</v>
      </c>
      <c r="I19" s="27">
        <f>'2ème Course'!S19</f>
        <v>2</v>
      </c>
      <c r="J19" s="67">
        <f>'3ème Course'!Q19</f>
        <v>242.3</v>
      </c>
      <c r="K19" s="27">
        <f>RANK(J19,J6:J21,0)</f>
        <v>14</v>
      </c>
      <c r="L19" s="28">
        <f>'3ème Course'!S19</f>
        <v>2</v>
      </c>
      <c r="M19" s="67">
        <f t="shared" si="0"/>
        <v>5</v>
      </c>
      <c r="N19" s="27">
        <f>RANK(M19,M6:M21,0)</f>
        <v>15</v>
      </c>
      <c r="O19" s="29"/>
      <c r="P19" s="83"/>
    </row>
    <row r="20" spans="1:16" s="21" customFormat="1" ht="22.5">
      <c r="A20" s="22" t="s">
        <v>47</v>
      </c>
      <c r="B20" s="23" t="s">
        <v>23</v>
      </c>
      <c r="C20" s="66" t="s">
        <v>36</v>
      </c>
      <c r="D20" s="67">
        <f>'1ère Course'!Q20</f>
        <v>271.99</v>
      </c>
      <c r="E20" s="27">
        <f>RANK(D20,D6:D21,0)</f>
        <v>3</v>
      </c>
      <c r="F20" s="27">
        <f>'1ère Course'!S20</f>
        <v>24</v>
      </c>
      <c r="G20" s="67">
        <f>'2ème Course'!Q20</f>
        <v>267.7</v>
      </c>
      <c r="H20" s="27">
        <f>RANK(G20,G6:G21,0)</f>
        <v>6</v>
      </c>
      <c r="I20" s="27">
        <f>'2ème Course'!S20</f>
        <v>17</v>
      </c>
      <c r="J20" s="67">
        <f>'3ème Course'!Q20</f>
        <v>279.14999999999998</v>
      </c>
      <c r="K20" s="27">
        <f>RANK(J20,J6:J21,0)</f>
        <v>3</v>
      </c>
      <c r="L20" s="28">
        <f>'3ème Course'!S20</f>
        <v>24</v>
      </c>
      <c r="M20" s="67">
        <f t="shared" si="0"/>
        <v>65</v>
      </c>
      <c r="N20" s="27">
        <f>RANK(M20,M6:M21,0)</f>
        <v>3</v>
      </c>
      <c r="O20" s="29">
        <v>2</v>
      </c>
      <c r="P20" s="83"/>
    </row>
    <row r="21" spans="1:16" s="21" customFormat="1" ht="22.5" customHeight="1" thickBot="1">
      <c r="A21" s="31"/>
      <c r="B21" s="32"/>
      <c r="C21" s="70"/>
      <c r="D21" s="71">
        <f>'1ère Course'!Q21</f>
        <v>0</v>
      </c>
      <c r="E21" s="36">
        <f>RANK(D21,D6:D21,0)</f>
        <v>16</v>
      </c>
      <c r="F21" s="36">
        <f>'1ère Course'!S21</f>
        <v>0</v>
      </c>
      <c r="G21" s="71">
        <f>'2ème Course'!Q21</f>
        <v>0</v>
      </c>
      <c r="H21" s="36">
        <f>RANK(G21,G6:G21,0)</f>
        <v>16</v>
      </c>
      <c r="I21" s="36">
        <f>'2ème Course'!S21</f>
        <v>0</v>
      </c>
      <c r="J21" s="71">
        <f>'3ème Course'!Q21</f>
        <v>0</v>
      </c>
      <c r="K21" s="36">
        <f>RANK(J21,J6:J21,0)</f>
        <v>16</v>
      </c>
      <c r="L21" s="37">
        <f>'3ème Course'!S21</f>
        <v>0</v>
      </c>
      <c r="M21" s="71">
        <f t="shared" si="0"/>
        <v>0</v>
      </c>
      <c r="N21" s="36">
        <f>RANK(M21,M6:M21,0)</f>
        <v>16</v>
      </c>
      <c r="O21" s="42"/>
      <c r="P21" s="84"/>
    </row>
  </sheetData>
  <mergeCells count="3">
    <mergeCell ref="A2:O2"/>
    <mergeCell ref="B3:O3"/>
    <mergeCell ref="A4:O4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1ère Course</vt:lpstr>
      <vt:lpstr>2ème Course</vt:lpstr>
      <vt:lpstr>3ème Course</vt:lpstr>
      <vt:lpstr>Pénalités</vt:lpstr>
      <vt:lpstr>Classement Final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Patrick</cp:lastModifiedBy>
  <cp:lastPrinted>2019-12-01T18:17:07Z</cp:lastPrinted>
  <dcterms:created xsi:type="dcterms:W3CDTF">2019-11-08T17:10:38Z</dcterms:created>
  <dcterms:modified xsi:type="dcterms:W3CDTF">2019-12-01T18:40:37Z</dcterms:modified>
</cp:coreProperties>
</file>